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3"/>
  </bookViews>
  <sheets>
    <sheet name="Por Ação" sheetId="1" r:id="rId1"/>
    <sheet name="Por Grupo" sheetId="2" r:id="rId2"/>
    <sheet name="Por Fonte" sheetId="3" r:id="rId3"/>
    <sheet name="Por Ação_grupo" sheetId="4" r:id="rId4"/>
  </sheets>
  <definedNames>
    <definedName name="_xlnm.Print_Area" localSheetId="0">'Por Ação'!$A$1:$K$25</definedName>
    <definedName name="_xlnm.Print_Area" localSheetId="3">'Por Ação_grupo'!$A$1:$L$31</definedName>
  </definedNames>
  <calcPr fullCalcOnLoad="1"/>
</workbook>
</file>

<file path=xl/sharedStrings.xml><?xml version="1.0" encoding="utf-8"?>
<sst xmlns="http://schemas.openxmlformats.org/spreadsheetml/2006/main" count="142" uniqueCount="47">
  <si>
    <t>Ação</t>
  </si>
  <si>
    <t>00G5 - Contribuição da União, de suas Autarquias e Fundações para o Custeio do Regime de Previdência dos Servidores Públicos Federais decorrente do Pagamento de Precatórios e Requisições de Pequeno Valor</t>
  </si>
  <si>
    <t>20CW - Assistência Médica aos Servidores e Empregados - Exames Periódicos</t>
  </si>
  <si>
    <t>0181 - Pagamento de Aposentadorias e Pensões - Servidores Civis</t>
  </si>
  <si>
    <t>2004 - Assistência Médica e Odontológica aos Servidores, Empregados e seus Dependentes</t>
  </si>
  <si>
    <t>2010 - Assistência Pré-Escolar aos Dependentes dos Servidores e Empregados</t>
  </si>
  <si>
    <t>2011 - Auxílio-Transporte aos Servidores e Empregados</t>
  </si>
  <si>
    <t>2012 - Auxílio-Alimentação aos Servidores e Empregados</t>
  </si>
  <si>
    <t>4572 - Capacitação de Servidores Públicos Federais em Processo de Qualificação e Requalificação</t>
  </si>
  <si>
    <t>Dotação Inicial(A)</t>
  </si>
  <si>
    <t>Dotação Atual(B)</t>
  </si>
  <si>
    <t>Liquidado(D)</t>
  </si>
  <si>
    <t>Pago(E)</t>
  </si>
  <si>
    <t>% Empenhado(G=C/D)</t>
  </si>
  <si>
    <t>Ajuste dotação                  ( F=B-A)</t>
  </si>
  <si>
    <t>% liquidado (H=D/C)</t>
  </si>
  <si>
    <t>% Pago(I=E/D)</t>
  </si>
  <si>
    <t>TOTAL</t>
  </si>
  <si>
    <r>
      <t>Empenhado(</t>
    </r>
    <r>
      <rPr>
        <b/>
        <sz val="10"/>
        <color indexed="41"/>
        <rFont val="Times New Roman"/>
        <family val="1"/>
      </rPr>
      <t>.</t>
    </r>
    <r>
      <rPr>
        <b/>
        <sz val="10"/>
        <color indexed="8"/>
        <rFont val="Times New Roman"/>
        <family val="1"/>
      </rPr>
      <t>C)</t>
    </r>
  </si>
  <si>
    <t>Saldo(J=B-A)</t>
  </si>
  <si>
    <t>UNIVERSIDADE FEDERAL DE ALAGOAS</t>
  </si>
  <si>
    <t xml:space="preserve">PRÓ-REITORIA DE GESTÃO INSTITUCIONAL </t>
  </si>
  <si>
    <t>Coordenadoria de Programação Orçamentária</t>
  </si>
  <si>
    <t>EXECUÇÃO ORÇAMENTÁRIA EXERCÍCIO - 2011</t>
  </si>
  <si>
    <t>Fonte: SIOP- Sistema Integrado de Planejamento e Orçamento</t>
  </si>
  <si>
    <t>1 - Pessoal e Encargos Sociais</t>
  </si>
  <si>
    <t>3 - Outras Despesas Correntes</t>
  </si>
  <si>
    <t>4 - Investimentos</t>
  </si>
  <si>
    <t>Grupo de Despesa</t>
  </si>
  <si>
    <t>100 - Recursos Ordinários</t>
  </si>
  <si>
    <t>112 - Recursos Destinados à Manutenção e Desenvolvimento do Ensino</t>
  </si>
  <si>
    <t>156 - Contribuição do Servidor para o Plano de Seguridade Social do Servidor Público</t>
  </si>
  <si>
    <t>169 - Contribuição Patronal para o Plano de Seguridade Social do Servidor Público</t>
  </si>
  <si>
    <t>250 - Recursos Próprios Não-Financeiros</t>
  </si>
  <si>
    <t>EXECUÇÃO ORÇAMENTÁRIA EXERCÍCIO - 2012</t>
  </si>
  <si>
    <t>00IE - Contribuição à Associação Nacional dos Dirigentes das Instituições Federais de Ensino Superior - ANDIFES</t>
  </si>
  <si>
    <t>0005 - Cumprimento de Sentença Judicial Transitada em Julgado (Precatórios)</t>
  </si>
  <si>
    <t>09HB - Contribuição da União para o Custeio do Regime de Previdência dos Servidores Públicos Federais</t>
  </si>
  <si>
    <t>20GK - Fomento às Ações de Graduação, Pós-Graduação, Ensino, Pesquisa e Extensão</t>
  </si>
  <si>
    <t>20RJ - Apoio à Capacitação e Formação Inicial e Continuada de Professores, Profissionais, Funcionários e Gestores para a Educação Básica</t>
  </si>
  <si>
    <t>20RK - Funcionamento das Universidades Federais</t>
  </si>
  <si>
    <t>20TP - Pagamento de Pessoal Ativo da União</t>
  </si>
  <si>
    <t>4002 - Assistência ao Estudante de Ensino Superior</t>
  </si>
  <si>
    <t>8282 - Reestruturação e Expansão das Universidades Federais</t>
  </si>
  <si>
    <t>300 - Recursos Ordinários</t>
  </si>
  <si>
    <t>312 - Recursos Destinados à Manutenção e Desenvolvimento do Ensino</t>
  </si>
  <si>
    <t xml:space="preserve">Fonte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</si>
</sst>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41"/>
      <name val="Times New Roman"/>
      <family val="1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6" fillId="34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6" fillId="35" borderId="11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3" fontId="7" fillId="35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49" fontId="6" fillId="34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right" vertical="center"/>
    </xf>
    <xf numFmtId="10" fontId="5" fillId="33" borderId="10" xfId="49" applyNumberFormat="1" applyFont="1" applyFill="1" applyBorder="1" applyAlignment="1">
      <alignment horizontal="right" vertical="center"/>
    </xf>
    <xf numFmtId="10" fontId="7" fillId="35" borderId="10" xfId="49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right" vertical="center"/>
    </xf>
    <xf numFmtId="3" fontId="6" fillId="34" borderId="10" xfId="0" applyNumberFormat="1" applyFont="1" applyFill="1" applyBorder="1" applyAlignment="1">
      <alignment horizontal="right" vertical="center"/>
    </xf>
    <xf numFmtId="10" fontId="7" fillId="34" borderId="10" xfId="49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left" vertical="center"/>
    </xf>
    <xf numFmtId="49" fontId="6" fillId="35" borderId="1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34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7EFD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BD19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1E0B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1152525</xdr:colOff>
      <xdr:row>2</xdr:row>
      <xdr:rowOff>200025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161925</xdr:colOff>
      <xdr:row>0</xdr:row>
      <xdr:rowOff>0</xdr:rowOff>
    </xdr:from>
    <xdr:to>
      <xdr:col>10</xdr:col>
      <xdr:colOff>704850</xdr:colOff>
      <xdr:row>2</xdr:row>
      <xdr:rowOff>200025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1152525</xdr:colOff>
      <xdr:row>2</xdr:row>
      <xdr:rowOff>200025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161925</xdr:colOff>
      <xdr:row>0</xdr:row>
      <xdr:rowOff>0</xdr:rowOff>
    </xdr:from>
    <xdr:to>
      <xdr:col>10</xdr:col>
      <xdr:colOff>704850</xdr:colOff>
      <xdr:row>2</xdr:row>
      <xdr:rowOff>200025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0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1152525</xdr:colOff>
      <xdr:row>2</xdr:row>
      <xdr:rowOff>200025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161925</xdr:colOff>
      <xdr:row>0</xdr:row>
      <xdr:rowOff>0</xdr:rowOff>
    </xdr:from>
    <xdr:to>
      <xdr:col>10</xdr:col>
      <xdr:colOff>704850</xdr:colOff>
      <xdr:row>2</xdr:row>
      <xdr:rowOff>200025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1152525</xdr:colOff>
      <xdr:row>2</xdr:row>
      <xdr:rowOff>200025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161925</xdr:colOff>
      <xdr:row>0</xdr:row>
      <xdr:rowOff>0</xdr:rowOff>
    </xdr:from>
    <xdr:to>
      <xdr:col>11</xdr:col>
      <xdr:colOff>704850</xdr:colOff>
      <xdr:row>2</xdr:row>
      <xdr:rowOff>200025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0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3">
      <selection activeCell="C10" sqref="C10"/>
    </sheetView>
  </sheetViews>
  <sheetFormatPr defaultColWidth="9.140625" defaultRowHeight="12.75"/>
  <cols>
    <col min="1" max="1" width="78.140625" style="24" customWidth="1"/>
    <col min="2" max="3" width="10.8515625" style="0" bestFit="1" customWidth="1"/>
    <col min="4" max="4" width="12.57421875" style="0" bestFit="1" customWidth="1"/>
    <col min="5" max="5" width="11.00390625" style="0" bestFit="1" customWidth="1"/>
    <col min="6" max="6" width="10.8515625" style="0" bestFit="1" customWidth="1"/>
    <col min="7" max="7" width="12.28125" style="0" customWidth="1"/>
    <col min="8" max="8" width="9.8515625" style="0" bestFit="1" customWidth="1"/>
    <col min="9" max="9" width="9.57421875" style="0" customWidth="1"/>
    <col min="11" max="11" width="10.7109375" style="0" customWidth="1"/>
  </cols>
  <sheetData>
    <row r="1" spans="1:12" ht="12.75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"/>
    </row>
    <row r="2" spans="1:12" ht="12.75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1"/>
    </row>
    <row r="3" spans="1:12" ht="23.25" customHeight="1">
      <c r="A3" s="27" t="s">
        <v>22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3"/>
    </row>
    <row r="4" spans="1:12" ht="23.25" customHeight="1">
      <c r="A4" s="25" t="s">
        <v>34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3"/>
    </row>
    <row r="5" spans="1:12" ht="3.75" customHeight="1" thickBot="1">
      <c r="A5" s="21"/>
      <c r="B5" s="2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1" ht="39" thickBot="1">
      <c r="A6" s="17" t="s">
        <v>0</v>
      </c>
      <c r="B6" s="12" t="s">
        <v>9</v>
      </c>
      <c r="C6" s="12" t="s">
        <v>10</v>
      </c>
      <c r="D6" s="12" t="s">
        <v>18</v>
      </c>
      <c r="E6" s="6" t="s">
        <v>11</v>
      </c>
      <c r="F6" s="6" t="s">
        <v>12</v>
      </c>
      <c r="G6" s="12" t="s">
        <v>19</v>
      </c>
      <c r="H6" s="12" t="s">
        <v>14</v>
      </c>
      <c r="I6" s="12" t="s">
        <v>13</v>
      </c>
      <c r="J6" s="12" t="s">
        <v>15</v>
      </c>
      <c r="K6" s="12" t="s">
        <v>16</v>
      </c>
    </row>
    <row r="7" spans="1:11" ht="39" thickBot="1">
      <c r="A7" s="9" t="s">
        <v>1</v>
      </c>
      <c r="B7" s="11">
        <v>425385</v>
      </c>
      <c r="C7" s="11">
        <v>1025385</v>
      </c>
      <c r="D7" s="11">
        <v>260164.7</v>
      </c>
      <c r="E7" s="11">
        <v>260164.7</v>
      </c>
      <c r="F7" s="11">
        <v>260164.7</v>
      </c>
      <c r="G7" s="11">
        <f>C7-D7</f>
        <v>765220.3</v>
      </c>
      <c r="H7" s="13">
        <f>C7-B7</f>
        <v>600000</v>
      </c>
      <c r="I7" s="14">
        <f>D7/C7</f>
        <v>0.2537239183331139</v>
      </c>
      <c r="J7" s="14">
        <f>E7/D7</f>
        <v>1</v>
      </c>
      <c r="K7" s="14">
        <f>F7/E7</f>
        <v>1</v>
      </c>
    </row>
    <row r="8" spans="1:11" ht="30" customHeight="1" thickBot="1">
      <c r="A8" s="7" t="s">
        <v>35</v>
      </c>
      <c r="B8" s="11">
        <v>55000</v>
      </c>
      <c r="C8" s="11">
        <v>55000</v>
      </c>
      <c r="D8" s="11">
        <v>55000</v>
      </c>
      <c r="E8" s="11">
        <v>0</v>
      </c>
      <c r="F8" s="11">
        <v>0</v>
      </c>
      <c r="G8" s="11">
        <f aca="true" t="shared" si="0" ref="G8:G24">C8-D8</f>
        <v>0</v>
      </c>
      <c r="H8" s="13">
        <f aca="true" t="shared" si="1" ref="H8:H24">C8-B8</f>
        <v>0</v>
      </c>
      <c r="I8" s="14">
        <f aca="true" t="shared" si="2" ref="I8:I24">D8/C8</f>
        <v>1</v>
      </c>
      <c r="J8" s="14">
        <f aca="true" t="shared" si="3" ref="J8:K10">E8/D8</f>
        <v>0</v>
      </c>
      <c r="K8" s="14"/>
    </row>
    <row r="9" spans="1:11" ht="30" customHeight="1" thickBot="1">
      <c r="A9" s="9" t="s">
        <v>36</v>
      </c>
      <c r="B9" s="11">
        <v>3867136</v>
      </c>
      <c r="C9" s="11">
        <v>3608399</v>
      </c>
      <c r="D9" s="11">
        <v>3604178.51</v>
      </c>
      <c r="E9" s="11">
        <v>3604178.51</v>
      </c>
      <c r="F9" s="11">
        <v>3604178.51</v>
      </c>
      <c r="G9" s="11">
        <f t="shared" si="0"/>
        <v>4220.4900000002235</v>
      </c>
      <c r="H9" s="13">
        <f t="shared" si="1"/>
        <v>-258737</v>
      </c>
      <c r="I9" s="14">
        <f t="shared" si="2"/>
        <v>0.9988303704773225</v>
      </c>
      <c r="J9" s="14">
        <f t="shared" si="3"/>
        <v>1</v>
      </c>
      <c r="K9" s="14">
        <f t="shared" si="3"/>
        <v>1</v>
      </c>
    </row>
    <row r="10" spans="1:11" ht="30" customHeight="1" thickBot="1">
      <c r="A10" s="9" t="s">
        <v>37</v>
      </c>
      <c r="B10" s="11">
        <v>37333240</v>
      </c>
      <c r="C10" s="11">
        <v>42408310</v>
      </c>
      <c r="D10" s="11">
        <v>39505094.8</v>
      </c>
      <c r="E10" s="11">
        <v>39505094.8</v>
      </c>
      <c r="F10" s="11">
        <v>39505094.8</v>
      </c>
      <c r="G10" s="11">
        <f t="shared" si="0"/>
        <v>2903215.200000003</v>
      </c>
      <c r="H10" s="13">
        <f t="shared" si="1"/>
        <v>5075070</v>
      </c>
      <c r="I10" s="14">
        <f t="shared" si="2"/>
        <v>0.931541360643704</v>
      </c>
      <c r="J10" s="14">
        <f t="shared" si="3"/>
        <v>1</v>
      </c>
      <c r="K10" s="14">
        <f t="shared" si="3"/>
        <v>1</v>
      </c>
    </row>
    <row r="11" spans="1:11" ht="30" customHeight="1" thickBot="1">
      <c r="A11" s="9" t="s">
        <v>2</v>
      </c>
      <c r="B11" s="11">
        <v>253435</v>
      </c>
      <c r="C11" s="11">
        <v>253435</v>
      </c>
      <c r="D11" s="11">
        <v>1197.39</v>
      </c>
      <c r="E11" s="11">
        <v>1197.39</v>
      </c>
      <c r="F11" s="11">
        <v>1197.39</v>
      </c>
      <c r="G11" s="11">
        <f t="shared" si="0"/>
        <v>252237.61</v>
      </c>
      <c r="H11" s="13">
        <f t="shared" si="1"/>
        <v>0</v>
      </c>
      <c r="I11" s="14">
        <f t="shared" si="2"/>
        <v>0.004724643399688283</v>
      </c>
      <c r="J11" s="14">
        <v>0</v>
      </c>
      <c r="K11" s="14">
        <v>0</v>
      </c>
    </row>
    <row r="12" spans="1:11" ht="30" customHeight="1" thickBot="1">
      <c r="A12" s="7" t="s">
        <v>38</v>
      </c>
      <c r="B12" s="11">
        <v>1552465</v>
      </c>
      <c r="C12" s="11">
        <v>1948236</v>
      </c>
      <c r="D12" s="11">
        <v>819333.8200000001</v>
      </c>
      <c r="E12" s="11">
        <v>681591.1900000001</v>
      </c>
      <c r="F12" s="11">
        <v>677510.77</v>
      </c>
      <c r="G12" s="11">
        <f t="shared" si="0"/>
        <v>1128902.18</v>
      </c>
      <c r="H12" s="13">
        <f t="shared" si="1"/>
        <v>395771</v>
      </c>
      <c r="I12" s="14">
        <f t="shared" si="2"/>
        <v>0.420551627215594</v>
      </c>
      <c r="J12" s="14">
        <f aca="true" t="shared" si="4" ref="J12:J24">E12/D12</f>
        <v>0.8318846035185024</v>
      </c>
      <c r="K12" s="14">
        <f aca="true" t="shared" si="5" ref="K12:K24">F12/E12</f>
        <v>0.9940133909301263</v>
      </c>
    </row>
    <row r="13" spans="1:11" ht="30" customHeight="1" thickBot="1">
      <c r="A13" s="9" t="s">
        <v>39</v>
      </c>
      <c r="B13" s="11">
        <v>376577</v>
      </c>
      <c r="C13" s="11">
        <v>1259388</v>
      </c>
      <c r="D13" s="11">
        <v>160073.65</v>
      </c>
      <c r="E13" s="11">
        <v>145618.16999999998</v>
      </c>
      <c r="F13" s="11">
        <v>139282.16999999998</v>
      </c>
      <c r="G13" s="11">
        <f t="shared" si="0"/>
        <v>1099314.35</v>
      </c>
      <c r="H13" s="13">
        <f t="shared" si="1"/>
        <v>882811</v>
      </c>
      <c r="I13" s="14">
        <f t="shared" si="2"/>
        <v>0.1271043157470136</v>
      </c>
      <c r="J13" s="14">
        <f t="shared" si="4"/>
        <v>0.9096948186038114</v>
      </c>
      <c r="K13" s="14">
        <f t="shared" si="5"/>
        <v>0.9564889464000269</v>
      </c>
    </row>
    <row r="14" spans="1:11" ht="30" customHeight="1" thickBot="1">
      <c r="A14" s="9" t="s">
        <v>40</v>
      </c>
      <c r="B14" s="11">
        <v>47102660</v>
      </c>
      <c r="C14" s="11">
        <v>58370137</v>
      </c>
      <c r="D14" s="11">
        <v>46511876.66</v>
      </c>
      <c r="E14" s="11">
        <v>33222690.4</v>
      </c>
      <c r="F14" s="11">
        <v>32984753.479999997</v>
      </c>
      <c r="G14" s="11">
        <f t="shared" si="0"/>
        <v>11858260.340000004</v>
      </c>
      <c r="H14" s="13">
        <f t="shared" si="1"/>
        <v>11267477</v>
      </c>
      <c r="I14" s="14">
        <f t="shared" si="2"/>
        <v>0.796843712393548</v>
      </c>
      <c r="J14" s="14">
        <f t="shared" si="4"/>
        <v>0.7142840234733285</v>
      </c>
      <c r="K14" s="14">
        <f t="shared" si="5"/>
        <v>0.9928381200578505</v>
      </c>
    </row>
    <row r="15" spans="1:11" ht="30" customHeight="1" thickBot="1">
      <c r="A15" s="9" t="s">
        <v>41</v>
      </c>
      <c r="B15" s="11">
        <v>180303549</v>
      </c>
      <c r="C15" s="11">
        <v>201403549</v>
      </c>
      <c r="D15" s="11">
        <v>199612839.03</v>
      </c>
      <c r="E15" s="11">
        <v>199612839.03</v>
      </c>
      <c r="F15" s="11">
        <v>199612423.93</v>
      </c>
      <c r="G15" s="11">
        <f t="shared" si="0"/>
        <v>1790709.9699999988</v>
      </c>
      <c r="H15" s="13">
        <f t="shared" si="1"/>
        <v>21100000</v>
      </c>
      <c r="I15" s="14">
        <f t="shared" si="2"/>
        <v>0.991108846001517</v>
      </c>
      <c r="J15" s="14">
        <f t="shared" si="4"/>
        <v>1</v>
      </c>
      <c r="K15" s="14">
        <f t="shared" si="5"/>
        <v>0.9999979204744444</v>
      </c>
    </row>
    <row r="16" spans="1:11" ht="30" customHeight="1" thickBot="1">
      <c r="A16" s="9" t="s">
        <v>3</v>
      </c>
      <c r="B16" s="11">
        <v>124929998</v>
      </c>
      <c r="C16" s="11">
        <v>132269998</v>
      </c>
      <c r="D16" s="11">
        <v>130739375</v>
      </c>
      <c r="E16" s="11">
        <v>130739375</v>
      </c>
      <c r="F16" s="11">
        <v>130739375</v>
      </c>
      <c r="G16" s="11">
        <f t="shared" si="0"/>
        <v>1530623</v>
      </c>
      <c r="H16" s="13">
        <f t="shared" si="1"/>
        <v>7340000</v>
      </c>
      <c r="I16" s="14">
        <f t="shared" si="2"/>
        <v>0.988428040953021</v>
      </c>
      <c r="J16" s="14">
        <f t="shared" si="4"/>
        <v>1</v>
      </c>
      <c r="K16" s="14">
        <f t="shared" si="5"/>
        <v>1</v>
      </c>
    </row>
    <row r="17" spans="1:11" ht="30" customHeight="1" thickBot="1">
      <c r="A17" s="7" t="s">
        <v>4</v>
      </c>
      <c r="B17" s="11">
        <v>3900000</v>
      </c>
      <c r="C17" s="11">
        <v>4008845</v>
      </c>
      <c r="D17" s="11">
        <v>3897777.1300000004</v>
      </c>
      <c r="E17" s="11">
        <v>3897777.1300000004</v>
      </c>
      <c r="F17" s="11">
        <v>3632094.1300000004</v>
      </c>
      <c r="G17" s="11">
        <f t="shared" si="0"/>
        <v>111067.86999999965</v>
      </c>
      <c r="H17" s="13">
        <f t="shared" si="1"/>
        <v>108845</v>
      </c>
      <c r="I17" s="14">
        <f t="shared" si="2"/>
        <v>0.9722942967363418</v>
      </c>
      <c r="J17" s="14">
        <f t="shared" si="4"/>
        <v>1</v>
      </c>
      <c r="K17" s="14">
        <f t="shared" si="5"/>
        <v>0.931837303381171</v>
      </c>
    </row>
    <row r="18" spans="1:11" ht="30" customHeight="1" thickBot="1">
      <c r="A18" s="9" t="s">
        <v>5</v>
      </c>
      <c r="B18" s="11">
        <v>240000</v>
      </c>
      <c r="C18" s="11">
        <v>240000</v>
      </c>
      <c r="D18" s="11">
        <v>236441.7</v>
      </c>
      <c r="E18" s="11">
        <v>236441.7</v>
      </c>
      <c r="F18" s="11">
        <v>236441.7</v>
      </c>
      <c r="G18" s="11">
        <f t="shared" si="0"/>
        <v>3558.2999999999884</v>
      </c>
      <c r="H18" s="13">
        <f t="shared" si="1"/>
        <v>0</v>
      </c>
      <c r="I18" s="14">
        <f t="shared" si="2"/>
        <v>0.9851737500000001</v>
      </c>
      <c r="J18" s="14">
        <f t="shared" si="4"/>
        <v>1</v>
      </c>
      <c r="K18" s="14">
        <f t="shared" si="5"/>
        <v>1</v>
      </c>
    </row>
    <row r="19" spans="1:11" ht="30" customHeight="1" thickBot="1">
      <c r="A19" s="7" t="s">
        <v>6</v>
      </c>
      <c r="B19" s="11">
        <v>1680000</v>
      </c>
      <c r="C19" s="11">
        <v>1213154</v>
      </c>
      <c r="D19" s="11">
        <v>913733.62</v>
      </c>
      <c r="E19" s="11">
        <v>913733.62</v>
      </c>
      <c r="F19" s="11">
        <v>913733.62</v>
      </c>
      <c r="G19" s="11">
        <f t="shared" si="0"/>
        <v>299420.38</v>
      </c>
      <c r="H19" s="13">
        <f t="shared" si="1"/>
        <v>-466846</v>
      </c>
      <c r="I19" s="14">
        <f t="shared" si="2"/>
        <v>0.7531884822536957</v>
      </c>
      <c r="J19" s="14">
        <f t="shared" si="4"/>
        <v>1</v>
      </c>
      <c r="K19" s="14">
        <f t="shared" si="5"/>
        <v>1</v>
      </c>
    </row>
    <row r="20" spans="1:11" ht="30" customHeight="1" thickBot="1">
      <c r="A20" s="9" t="s">
        <v>7</v>
      </c>
      <c r="B20" s="11">
        <v>8220000</v>
      </c>
      <c r="C20" s="11">
        <v>8612072</v>
      </c>
      <c r="D20" s="11">
        <v>8596359.870000001</v>
      </c>
      <c r="E20" s="11">
        <v>8596359.870000001</v>
      </c>
      <c r="F20" s="11">
        <v>8596359.870000001</v>
      </c>
      <c r="G20" s="11">
        <f t="shared" si="0"/>
        <v>15712.129999998957</v>
      </c>
      <c r="H20" s="13">
        <f t="shared" si="1"/>
        <v>392072</v>
      </c>
      <c r="I20" s="14">
        <f t="shared" si="2"/>
        <v>0.9981755691313311</v>
      </c>
      <c r="J20" s="14">
        <f t="shared" si="4"/>
        <v>1</v>
      </c>
      <c r="K20" s="14">
        <f t="shared" si="5"/>
        <v>1</v>
      </c>
    </row>
    <row r="21" spans="1:11" ht="30" customHeight="1" thickBot="1">
      <c r="A21" s="7" t="s">
        <v>42</v>
      </c>
      <c r="B21" s="11">
        <v>17001425</v>
      </c>
      <c r="C21" s="11">
        <v>17703091</v>
      </c>
      <c r="D21" s="11">
        <v>11454944.6</v>
      </c>
      <c r="E21" s="11">
        <v>8675966.88</v>
      </c>
      <c r="F21" s="11">
        <v>8516207.13</v>
      </c>
      <c r="G21" s="11">
        <f t="shared" si="0"/>
        <v>6248146.4</v>
      </c>
      <c r="H21" s="13">
        <f t="shared" si="1"/>
        <v>701666</v>
      </c>
      <c r="I21" s="14">
        <f t="shared" si="2"/>
        <v>0.647059013592598</v>
      </c>
      <c r="J21" s="14">
        <f t="shared" si="4"/>
        <v>0.7573992876403786</v>
      </c>
      <c r="K21" s="14">
        <f t="shared" si="5"/>
        <v>0.9815859428453696</v>
      </c>
    </row>
    <row r="22" spans="1:11" ht="30" customHeight="1" thickBot="1">
      <c r="A22" s="9" t="s">
        <v>8</v>
      </c>
      <c r="B22" s="11">
        <v>1514000</v>
      </c>
      <c r="C22" s="11">
        <v>2139437</v>
      </c>
      <c r="D22" s="11">
        <v>1028993.83</v>
      </c>
      <c r="E22" s="11">
        <v>912509.0399999999</v>
      </c>
      <c r="F22" s="11">
        <v>911593.77</v>
      </c>
      <c r="G22" s="11">
        <f t="shared" si="0"/>
        <v>1110443.17</v>
      </c>
      <c r="H22" s="13">
        <f t="shared" si="1"/>
        <v>625437</v>
      </c>
      <c r="I22" s="14">
        <f t="shared" si="2"/>
        <v>0.4809647725079074</v>
      </c>
      <c r="J22" s="14">
        <f t="shared" si="4"/>
        <v>0.8867973873079491</v>
      </c>
      <c r="K22" s="14">
        <f t="shared" si="5"/>
        <v>0.998996974320386</v>
      </c>
    </row>
    <row r="23" spans="1:11" ht="30" customHeight="1" thickBot="1">
      <c r="A23" s="7" t="s">
        <v>43</v>
      </c>
      <c r="B23" s="11">
        <v>22972086</v>
      </c>
      <c r="C23" s="11">
        <v>28256444</v>
      </c>
      <c r="D23" s="11">
        <v>16978610.41</v>
      </c>
      <c r="E23" s="11">
        <v>10305078.65</v>
      </c>
      <c r="F23" s="11">
        <v>9461317.16</v>
      </c>
      <c r="G23" s="11">
        <f t="shared" si="0"/>
        <v>11277833.59</v>
      </c>
      <c r="H23" s="13">
        <f t="shared" si="1"/>
        <v>5284358</v>
      </c>
      <c r="I23" s="14">
        <f t="shared" si="2"/>
        <v>0.600875694407973</v>
      </c>
      <c r="J23" s="14">
        <f t="shared" si="4"/>
        <v>0.606944761741547</v>
      </c>
      <c r="K23" s="14">
        <f t="shared" si="5"/>
        <v>0.918121780662004</v>
      </c>
    </row>
    <row r="24" spans="1:11" ht="30" customHeight="1" thickBot="1">
      <c r="A24" s="22" t="s">
        <v>17</v>
      </c>
      <c r="B24" s="10">
        <f>SUM(B7:B23)</f>
        <v>451726956</v>
      </c>
      <c r="C24" s="10">
        <f>SUM(C7:C23)</f>
        <v>504774880</v>
      </c>
      <c r="D24" s="10">
        <f>SUM(D7:D23)</f>
        <v>464375994.72</v>
      </c>
      <c r="E24" s="10">
        <f>SUM(E7:E23)</f>
        <v>441310616.08</v>
      </c>
      <c r="F24" s="10">
        <f>SUM(F7:F23)</f>
        <v>439791728.13</v>
      </c>
      <c r="G24" s="10">
        <f t="shared" si="0"/>
        <v>40398885.27999997</v>
      </c>
      <c r="H24" s="10">
        <f t="shared" si="1"/>
        <v>53047924</v>
      </c>
      <c r="I24" s="15">
        <f t="shared" si="2"/>
        <v>0.9199665298716926</v>
      </c>
      <c r="J24" s="15">
        <f t="shared" si="4"/>
        <v>0.9503303811948601</v>
      </c>
      <c r="K24" s="15">
        <f t="shared" si="5"/>
        <v>0.9965582338274758</v>
      </c>
    </row>
    <row r="25" ht="12.75">
      <c r="A25" s="23" t="s">
        <v>24</v>
      </c>
    </row>
  </sheetData>
  <sheetProtection/>
  <mergeCells count="4">
    <mergeCell ref="A4:K4"/>
    <mergeCell ref="A1:K1"/>
    <mergeCell ref="A2:K2"/>
    <mergeCell ref="A3:K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zoomScalePageLayoutView="0" workbookViewId="0" topLeftCell="A1">
      <selection activeCell="A10" sqref="A10:K10"/>
    </sheetView>
  </sheetViews>
  <sheetFormatPr defaultColWidth="9.140625" defaultRowHeight="12.75"/>
  <cols>
    <col min="1" max="1" width="52.57421875" style="0" bestFit="1" customWidth="1"/>
    <col min="2" max="3" width="10.8515625" style="0" bestFit="1" customWidth="1"/>
    <col min="4" max="4" width="12.57421875" style="0" bestFit="1" customWidth="1"/>
    <col min="5" max="5" width="11.00390625" style="0" bestFit="1" customWidth="1"/>
    <col min="6" max="6" width="10.8515625" style="0" bestFit="1" customWidth="1"/>
    <col min="7" max="7" width="12.28125" style="0" customWidth="1"/>
    <col min="8" max="8" width="9.8515625" style="0" bestFit="1" customWidth="1"/>
    <col min="9" max="9" width="9.57421875" style="0" customWidth="1"/>
    <col min="11" max="11" width="10.7109375" style="0" customWidth="1"/>
  </cols>
  <sheetData>
    <row r="1" spans="1:12" ht="12.75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"/>
    </row>
    <row r="2" spans="1:12" ht="12.75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1"/>
    </row>
    <row r="3" spans="1:12" ht="23.25" customHeight="1">
      <c r="A3" s="27" t="s">
        <v>22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3"/>
    </row>
    <row r="4" spans="1:12" ht="23.25" customHeight="1">
      <c r="A4" s="25" t="s">
        <v>23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3"/>
    </row>
    <row r="5" spans="1:12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1" ht="39" thickBot="1">
      <c r="A6" s="6" t="s">
        <v>28</v>
      </c>
      <c r="B6" s="12" t="s">
        <v>9</v>
      </c>
      <c r="C6" s="12" t="s">
        <v>10</v>
      </c>
      <c r="D6" s="12" t="s">
        <v>18</v>
      </c>
      <c r="E6" s="6" t="s">
        <v>11</v>
      </c>
      <c r="F6" s="6" t="s">
        <v>12</v>
      </c>
      <c r="G6" s="12" t="s">
        <v>19</v>
      </c>
      <c r="H6" s="12" t="s">
        <v>14</v>
      </c>
      <c r="I6" s="12" t="s">
        <v>13</v>
      </c>
      <c r="J6" s="12" t="s">
        <v>15</v>
      </c>
      <c r="K6" s="12" t="s">
        <v>16</v>
      </c>
    </row>
    <row r="7" spans="1:11" ht="30" customHeight="1" thickBot="1">
      <c r="A7" s="7" t="s">
        <v>25</v>
      </c>
      <c r="B7" s="11">
        <v>346859308</v>
      </c>
      <c r="C7" s="11">
        <v>380715641</v>
      </c>
      <c r="D7" s="11">
        <v>373721652.03999996</v>
      </c>
      <c r="E7" s="11">
        <v>373721652.03999996</v>
      </c>
      <c r="F7" s="11">
        <v>373721236.94</v>
      </c>
      <c r="G7" s="11">
        <f>C7-D7</f>
        <v>6993988.960000038</v>
      </c>
      <c r="H7" s="13">
        <f>C7-B7</f>
        <v>33856333</v>
      </c>
      <c r="I7" s="14">
        <f aca="true" t="shared" si="0" ref="I7:K10">D7/C7</f>
        <v>0.9816293626875182</v>
      </c>
      <c r="J7" s="14">
        <f t="shared" si="0"/>
        <v>1</v>
      </c>
      <c r="K7" s="14">
        <f t="shared" si="0"/>
        <v>0.9999988892803034</v>
      </c>
    </row>
    <row r="8" spans="1:11" ht="30" customHeight="1" thickBot="1">
      <c r="A8" s="7" t="s">
        <v>26</v>
      </c>
      <c r="B8" s="11">
        <v>79363269</v>
      </c>
      <c r="C8" s="11">
        <v>85573618</v>
      </c>
      <c r="D8" s="11">
        <v>72804392.77000001</v>
      </c>
      <c r="E8" s="11">
        <v>64484813.34</v>
      </c>
      <c r="F8" s="11">
        <v>63418100.09000001</v>
      </c>
      <c r="G8" s="11">
        <f>C8-D8</f>
        <v>12769225.22999999</v>
      </c>
      <c r="H8" s="13">
        <f>C8-B8</f>
        <v>6210349</v>
      </c>
      <c r="I8" s="14">
        <f t="shared" si="0"/>
        <v>0.8507808185695738</v>
      </c>
      <c r="J8" s="14">
        <f t="shared" si="0"/>
        <v>0.8857269580383315</v>
      </c>
      <c r="K8" s="14">
        <f t="shared" si="0"/>
        <v>0.9834579152090325</v>
      </c>
    </row>
    <row r="9" spans="1:11" ht="30" customHeight="1" thickBot="1">
      <c r="A9" s="9" t="s">
        <v>27</v>
      </c>
      <c r="B9" s="11">
        <v>25504379</v>
      </c>
      <c r="C9" s="11">
        <v>38485621</v>
      </c>
      <c r="D9" s="11">
        <v>17849949.91</v>
      </c>
      <c r="E9" s="11">
        <v>3104150.7</v>
      </c>
      <c r="F9" s="11">
        <v>2652391.1</v>
      </c>
      <c r="G9" s="11">
        <f>C9-D9</f>
        <v>20635671.09</v>
      </c>
      <c r="H9" s="13">
        <f>C9-B9</f>
        <v>12981242</v>
      </c>
      <c r="I9" s="14">
        <f t="shared" si="0"/>
        <v>0.4638082859569812</v>
      </c>
      <c r="J9" s="14">
        <f t="shared" si="0"/>
        <v>0.1739024879986344</v>
      </c>
      <c r="K9" s="14">
        <f t="shared" si="0"/>
        <v>0.854465957467851</v>
      </c>
    </row>
    <row r="10" spans="1:11" ht="30" customHeight="1" thickBot="1">
      <c r="A10" s="8" t="s">
        <v>17</v>
      </c>
      <c r="B10" s="10">
        <f>SUM(B7:B9)</f>
        <v>451726956</v>
      </c>
      <c r="C10" s="10">
        <f>SUM(C7:C9)</f>
        <v>504774880</v>
      </c>
      <c r="D10" s="10">
        <f>SUM(D7:D9)</f>
        <v>464375994.71999997</v>
      </c>
      <c r="E10" s="10">
        <f>SUM(E7:E9)</f>
        <v>441310616.08</v>
      </c>
      <c r="F10" s="10">
        <f>SUM(F7:F9)</f>
        <v>439791728.13000005</v>
      </c>
      <c r="G10" s="10">
        <f>C10-D10</f>
        <v>40398885.28000003</v>
      </c>
      <c r="H10" s="10">
        <f>C10-B10</f>
        <v>53047924</v>
      </c>
      <c r="I10" s="15">
        <f t="shared" si="0"/>
        <v>0.9199665298716925</v>
      </c>
      <c r="J10" s="15">
        <f t="shared" si="0"/>
        <v>0.9503303811948602</v>
      </c>
      <c r="K10" s="15">
        <f t="shared" si="0"/>
        <v>0.9965582338274759</v>
      </c>
    </row>
    <row r="11" ht="12.75">
      <c r="A11" s="5" t="s">
        <v>24</v>
      </c>
    </row>
  </sheetData>
  <sheetProtection/>
  <mergeCells count="4">
    <mergeCell ref="A1:K1"/>
    <mergeCell ref="A2:K2"/>
    <mergeCell ref="A3:K3"/>
    <mergeCell ref="A4:K4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78.140625" style="24" customWidth="1"/>
    <col min="2" max="3" width="10.8515625" style="0" bestFit="1" customWidth="1"/>
    <col min="4" max="4" width="12.57421875" style="0" bestFit="1" customWidth="1"/>
    <col min="5" max="5" width="11.00390625" style="0" bestFit="1" customWidth="1"/>
    <col min="6" max="6" width="10.8515625" style="0" bestFit="1" customWidth="1"/>
    <col min="7" max="7" width="11.57421875" style="0" bestFit="1" customWidth="1"/>
    <col min="8" max="8" width="9.8515625" style="0" bestFit="1" customWidth="1"/>
    <col min="9" max="9" width="9.57421875" style="0" customWidth="1"/>
    <col min="11" max="11" width="10.7109375" style="0" customWidth="1"/>
  </cols>
  <sheetData>
    <row r="1" spans="1:12" ht="12.75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"/>
    </row>
    <row r="2" spans="1:12" ht="12.75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1"/>
    </row>
    <row r="3" spans="1:12" ht="23.25" customHeight="1">
      <c r="A3" s="27" t="s">
        <v>22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3"/>
    </row>
    <row r="4" spans="1:12" ht="23.25" customHeight="1">
      <c r="A4" s="25" t="s">
        <v>23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3"/>
    </row>
    <row r="5" spans="1:12" ht="3.75" customHeight="1" thickBot="1">
      <c r="A5" s="21"/>
      <c r="B5" s="2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1" ht="39" thickBot="1">
      <c r="A6" s="17" t="s">
        <v>46</v>
      </c>
      <c r="B6" s="12" t="s">
        <v>9</v>
      </c>
      <c r="C6" s="12" t="s">
        <v>10</v>
      </c>
      <c r="D6" s="12" t="s">
        <v>18</v>
      </c>
      <c r="E6" s="6" t="s">
        <v>11</v>
      </c>
      <c r="F6" s="6" t="s">
        <v>12</v>
      </c>
      <c r="G6" s="12" t="s">
        <v>19</v>
      </c>
      <c r="H6" s="12" t="s">
        <v>14</v>
      </c>
      <c r="I6" s="12" t="s">
        <v>13</v>
      </c>
      <c r="J6" s="12" t="s">
        <v>15</v>
      </c>
      <c r="K6" s="12" t="s">
        <v>16</v>
      </c>
    </row>
    <row r="7" spans="1:11" ht="30" customHeight="1" thickBot="1">
      <c r="A7" s="9" t="s">
        <v>29</v>
      </c>
      <c r="B7" s="11">
        <v>91162689</v>
      </c>
      <c r="C7" s="11">
        <v>99369605</v>
      </c>
      <c r="D7" s="11">
        <v>86951909.79</v>
      </c>
      <c r="E7" s="11">
        <v>84172932.07000001</v>
      </c>
      <c r="F7" s="11">
        <v>84013172.32000001</v>
      </c>
      <c r="G7" s="11">
        <f>C7-D7</f>
        <v>12417695.209999993</v>
      </c>
      <c r="H7" s="13">
        <f>C7-B7</f>
        <v>8206916</v>
      </c>
      <c r="I7" s="14">
        <f>D7/C7</f>
        <v>0.8750352765314907</v>
      </c>
      <c r="J7" s="14">
        <f>E7/D7</f>
        <v>0.9680400611474598</v>
      </c>
      <c r="K7" s="14">
        <f>F7/E7</f>
        <v>0.9981020056439623</v>
      </c>
    </row>
    <row r="8" spans="1:11" ht="30" customHeight="1" thickBot="1">
      <c r="A8" s="7" t="s">
        <v>30</v>
      </c>
      <c r="B8" s="11">
        <v>288403945</v>
      </c>
      <c r="C8" s="11">
        <v>245981190</v>
      </c>
      <c r="D8" s="11">
        <v>231852725.24</v>
      </c>
      <c r="E8" s="11">
        <v>216115417.98000002</v>
      </c>
      <c r="F8" s="11">
        <v>214758559.88</v>
      </c>
      <c r="G8" s="11">
        <f aca="true" t="shared" si="0" ref="G8:G13">C8-D8</f>
        <v>14128464.75999999</v>
      </c>
      <c r="H8" s="13">
        <f aca="true" t="shared" si="1" ref="H8:H13">C8-B8</f>
        <v>-42422755</v>
      </c>
      <c r="I8" s="14">
        <f aca="true" t="shared" si="2" ref="I8:I14">D8/C8</f>
        <v>0.9425628245802047</v>
      </c>
      <c r="J8" s="14">
        <f aca="true" t="shared" si="3" ref="J8:K10">E8/D8</f>
        <v>0.9321236908312823</v>
      </c>
      <c r="K8" s="14">
        <f t="shared" si="3"/>
        <v>0.9937216043506641</v>
      </c>
    </row>
    <row r="9" spans="1:11" ht="30" customHeight="1" thickBot="1">
      <c r="A9" s="9" t="s">
        <v>31</v>
      </c>
      <c r="B9" s="11">
        <v>25496065</v>
      </c>
      <c r="C9" s="11">
        <v>25496065</v>
      </c>
      <c r="D9" s="11">
        <v>25288972.44</v>
      </c>
      <c r="E9" s="11">
        <v>25288972.44</v>
      </c>
      <c r="F9" s="11">
        <v>25288972.44</v>
      </c>
      <c r="G9" s="11">
        <f t="shared" si="0"/>
        <v>207092.55999999866</v>
      </c>
      <c r="H9" s="13">
        <f t="shared" si="1"/>
        <v>0</v>
      </c>
      <c r="I9" s="14">
        <f t="shared" si="2"/>
        <v>0.991877469719347</v>
      </c>
      <c r="J9" s="14">
        <f t="shared" si="3"/>
        <v>1</v>
      </c>
      <c r="K9" s="14">
        <f t="shared" si="3"/>
        <v>1</v>
      </c>
    </row>
    <row r="10" spans="1:11" ht="30" customHeight="1" thickBot="1">
      <c r="A10" s="9" t="s">
        <v>32</v>
      </c>
      <c r="B10" s="11">
        <v>37758625</v>
      </c>
      <c r="C10" s="11">
        <v>37758625</v>
      </c>
      <c r="D10" s="11">
        <v>36834428.06</v>
      </c>
      <c r="E10" s="11">
        <v>36834428.06</v>
      </c>
      <c r="F10" s="11">
        <v>36834428.06</v>
      </c>
      <c r="G10" s="11">
        <f t="shared" si="0"/>
        <v>924196.9399999976</v>
      </c>
      <c r="H10" s="13">
        <f t="shared" si="1"/>
        <v>0</v>
      </c>
      <c r="I10" s="14">
        <f t="shared" si="2"/>
        <v>0.9755235541548455</v>
      </c>
      <c r="J10" s="14">
        <f t="shared" si="3"/>
        <v>1</v>
      </c>
      <c r="K10" s="14">
        <f t="shared" si="3"/>
        <v>1</v>
      </c>
    </row>
    <row r="11" spans="1:11" ht="30" customHeight="1" thickBot="1">
      <c r="A11" s="9" t="s">
        <v>33</v>
      </c>
      <c r="B11" s="11">
        <v>8905632</v>
      </c>
      <c r="C11" s="11">
        <v>9305632</v>
      </c>
      <c r="D11" s="11">
        <v>5044175.489999999</v>
      </c>
      <c r="E11" s="11">
        <v>4631822.76</v>
      </c>
      <c r="F11" s="11">
        <v>4629967.76</v>
      </c>
      <c r="G11" s="11">
        <f t="shared" si="0"/>
        <v>4261456.510000001</v>
      </c>
      <c r="H11" s="13">
        <f t="shared" si="1"/>
        <v>400000</v>
      </c>
      <c r="I11" s="14">
        <f t="shared" si="2"/>
        <v>0.5420561967204376</v>
      </c>
      <c r="J11" s="14">
        <v>0</v>
      </c>
      <c r="K11" s="14">
        <v>0</v>
      </c>
    </row>
    <row r="12" spans="1:11" ht="30" customHeight="1" thickBot="1">
      <c r="A12" s="7" t="s">
        <v>44</v>
      </c>
      <c r="B12" s="11">
        <v>0</v>
      </c>
      <c r="C12" s="11">
        <v>76150000</v>
      </c>
      <c r="D12" s="11">
        <v>74267042.77</v>
      </c>
      <c r="E12" s="11">
        <v>74267042.77</v>
      </c>
      <c r="F12" s="11">
        <v>74266627.67</v>
      </c>
      <c r="G12" s="11">
        <f t="shared" si="0"/>
        <v>1882957.2300000042</v>
      </c>
      <c r="H12" s="13">
        <f t="shared" si="1"/>
        <v>76150000</v>
      </c>
      <c r="I12" s="14">
        <f t="shared" si="2"/>
        <v>0.9752730501641497</v>
      </c>
      <c r="J12" s="14">
        <f>E12/D12</f>
        <v>1</v>
      </c>
      <c r="K12" s="14">
        <f>F12/E12</f>
        <v>0.9999944107105317</v>
      </c>
    </row>
    <row r="13" spans="1:11" ht="30" customHeight="1" thickBot="1">
      <c r="A13" s="7" t="s">
        <v>45</v>
      </c>
      <c r="B13" s="10">
        <v>0</v>
      </c>
      <c r="C13" s="10">
        <v>10713763</v>
      </c>
      <c r="D13" s="10">
        <v>4136740.93</v>
      </c>
      <c r="E13" s="10">
        <v>0</v>
      </c>
      <c r="F13" s="10">
        <v>0</v>
      </c>
      <c r="G13" s="10">
        <f t="shared" si="0"/>
        <v>6577022.07</v>
      </c>
      <c r="H13" s="10">
        <f t="shared" si="1"/>
        <v>10713763</v>
      </c>
      <c r="I13" s="15">
        <f t="shared" si="2"/>
        <v>0.38611465738041806</v>
      </c>
      <c r="J13" s="15">
        <f>E13/D13</f>
        <v>0</v>
      </c>
      <c r="K13" s="15"/>
    </row>
    <row r="14" spans="1:11" ht="30" customHeight="1" thickBot="1">
      <c r="A14" s="8" t="s">
        <v>17</v>
      </c>
      <c r="B14" s="10">
        <f aca="true" t="shared" si="4" ref="B14:G14">SUM(B7:B13)</f>
        <v>451726956</v>
      </c>
      <c r="C14" s="10">
        <f t="shared" si="4"/>
        <v>504774880</v>
      </c>
      <c r="D14" s="10">
        <f t="shared" si="4"/>
        <v>464375994.72</v>
      </c>
      <c r="E14" s="10">
        <f t="shared" si="4"/>
        <v>441310616.08</v>
      </c>
      <c r="F14" s="10">
        <f t="shared" si="4"/>
        <v>439791728.13</v>
      </c>
      <c r="G14" s="10">
        <f t="shared" si="4"/>
        <v>40398885.27999999</v>
      </c>
      <c r="H14" s="10">
        <f>C14-B14</f>
        <v>53047924</v>
      </c>
      <c r="I14" s="15">
        <f t="shared" si="2"/>
        <v>0.9199665298716926</v>
      </c>
      <c r="J14" s="15">
        <f>E14/D14</f>
        <v>0.9503303811948601</v>
      </c>
      <c r="K14" s="15">
        <f>F14/E14</f>
        <v>0.9965582338274758</v>
      </c>
    </row>
    <row r="15" ht="12.75">
      <c r="A15" s="23" t="s">
        <v>24</v>
      </c>
    </row>
  </sheetData>
  <sheetProtection/>
  <mergeCells count="4">
    <mergeCell ref="A1:K1"/>
    <mergeCell ref="A2:K2"/>
    <mergeCell ref="A3:K3"/>
    <mergeCell ref="A4:K4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PageLayoutView="0" workbookViewId="0" topLeftCell="B22">
      <selection activeCell="L38" sqref="L38"/>
    </sheetView>
  </sheetViews>
  <sheetFormatPr defaultColWidth="9.140625" defaultRowHeight="12.75"/>
  <cols>
    <col min="1" max="1" width="78.140625" style="0" customWidth="1"/>
    <col min="2" max="2" width="27.28125" style="0" bestFit="1" customWidth="1"/>
    <col min="3" max="4" width="10.8515625" style="0" bestFit="1" customWidth="1"/>
    <col min="5" max="5" width="12.57421875" style="0" bestFit="1" customWidth="1"/>
    <col min="6" max="6" width="11.00390625" style="0" bestFit="1" customWidth="1"/>
    <col min="7" max="7" width="10.8515625" style="0" bestFit="1" customWidth="1"/>
    <col min="8" max="8" width="12.28125" style="0" customWidth="1"/>
    <col min="9" max="9" width="9.8515625" style="0" bestFit="1" customWidth="1"/>
    <col min="10" max="10" width="9.57421875" style="0" customWidth="1"/>
    <col min="12" max="12" width="10.7109375" style="0" customWidth="1"/>
  </cols>
  <sheetData>
    <row r="1" spans="1:13" ht="12.75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"/>
    </row>
    <row r="2" spans="1:13" ht="12.75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1"/>
    </row>
    <row r="3" spans="1:13" ht="23.25" customHeight="1">
      <c r="A3" s="27" t="s">
        <v>22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3"/>
    </row>
    <row r="4" spans="1:13" ht="23.25" customHeight="1">
      <c r="A4" s="25" t="s">
        <v>34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3"/>
    </row>
    <row r="5" spans="1:13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2" ht="39" thickBot="1">
      <c r="A6" s="6" t="s">
        <v>0</v>
      </c>
      <c r="B6" s="6" t="s">
        <v>28</v>
      </c>
      <c r="C6" s="12" t="s">
        <v>9</v>
      </c>
      <c r="D6" s="12" t="s">
        <v>10</v>
      </c>
      <c r="E6" s="12" t="s">
        <v>18</v>
      </c>
      <c r="F6" s="6" t="s">
        <v>11</v>
      </c>
      <c r="G6" s="6" t="s">
        <v>12</v>
      </c>
      <c r="H6" s="12" t="s">
        <v>19</v>
      </c>
      <c r="I6" s="12" t="s">
        <v>14</v>
      </c>
      <c r="J6" s="12" t="s">
        <v>13</v>
      </c>
      <c r="K6" s="12" t="s">
        <v>15</v>
      </c>
      <c r="L6" s="12" t="s">
        <v>16</v>
      </c>
    </row>
    <row r="7" spans="1:12" ht="39" thickBot="1">
      <c r="A7" s="16" t="s">
        <v>1</v>
      </c>
      <c r="B7" s="9" t="s">
        <v>25</v>
      </c>
      <c r="C7" s="11">
        <v>425385</v>
      </c>
      <c r="D7" s="11">
        <v>1025385</v>
      </c>
      <c r="E7" s="11">
        <v>260164.7</v>
      </c>
      <c r="F7" s="11">
        <v>260164.7</v>
      </c>
      <c r="G7" s="11">
        <v>260164.7</v>
      </c>
      <c r="H7" s="11">
        <f>D7-E7</f>
        <v>765220.3</v>
      </c>
      <c r="I7" s="13">
        <f>D7-C7</f>
        <v>600000</v>
      </c>
      <c r="J7" s="14">
        <f>E7/D7</f>
        <v>0.2537239183331139</v>
      </c>
      <c r="K7" s="14">
        <f>F7/E7</f>
        <v>1</v>
      </c>
      <c r="L7" s="14">
        <f>G7/F7</f>
        <v>1</v>
      </c>
    </row>
    <row r="8" spans="1:12" ht="30" customHeight="1" thickBot="1">
      <c r="A8" s="16" t="s">
        <v>35</v>
      </c>
      <c r="B8" s="7" t="s">
        <v>26</v>
      </c>
      <c r="C8" s="11">
        <v>55000</v>
      </c>
      <c r="D8" s="11">
        <v>55000</v>
      </c>
      <c r="E8" s="11">
        <v>55000</v>
      </c>
      <c r="F8" s="11">
        <v>0</v>
      </c>
      <c r="G8" s="11">
        <v>0</v>
      </c>
      <c r="H8" s="11">
        <f aca="true" t="shared" si="0" ref="H8:H27">D8-E8</f>
        <v>0</v>
      </c>
      <c r="I8" s="13">
        <f aca="true" t="shared" si="1" ref="I8:I27">D8-C8</f>
        <v>0</v>
      </c>
      <c r="J8" s="14">
        <f aca="true" t="shared" si="2" ref="J8:J27">E8/D8</f>
        <v>1</v>
      </c>
      <c r="K8" s="14">
        <f aca="true" t="shared" si="3" ref="K8:L10">F8/E8</f>
        <v>0</v>
      </c>
      <c r="L8" s="14" t="e">
        <f t="shared" si="3"/>
        <v>#DIV/0!</v>
      </c>
    </row>
    <row r="9" spans="1:12" ht="30" customHeight="1" thickBot="1">
      <c r="A9" s="9" t="s">
        <v>36</v>
      </c>
      <c r="B9" s="9" t="s">
        <v>25</v>
      </c>
      <c r="C9" s="11">
        <v>3867136</v>
      </c>
      <c r="D9" s="11">
        <v>3608399</v>
      </c>
      <c r="E9" s="11">
        <v>3604178.51</v>
      </c>
      <c r="F9" s="11">
        <v>3604178.51</v>
      </c>
      <c r="G9" s="11">
        <v>3604178.51</v>
      </c>
      <c r="H9" s="11">
        <f t="shared" si="0"/>
        <v>4220.4900000002235</v>
      </c>
      <c r="I9" s="13">
        <f t="shared" si="1"/>
        <v>-258737</v>
      </c>
      <c r="J9" s="14">
        <f t="shared" si="2"/>
        <v>0.9988303704773225</v>
      </c>
      <c r="K9" s="14">
        <f t="shared" si="3"/>
        <v>1</v>
      </c>
      <c r="L9" s="14">
        <f t="shared" si="3"/>
        <v>1</v>
      </c>
    </row>
    <row r="10" spans="1:12" ht="30" customHeight="1" thickBot="1">
      <c r="A10" s="9" t="s">
        <v>37</v>
      </c>
      <c r="B10" s="9" t="s">
        <v>25</v>
      </c>
      <c r="C10" s="11">
        <v>37333240</v>
      </c>
      <c r="D10" s="11">
        <v>42408310</v>
      </c>
      <c r="E10" s="11">
        <v>39505094.8</v>
      </c>
      <c r="F10" s="11">
        <v>39505094.8</v>
      </c>
      <c r="G10" s="11">
        <v>39505094.8</v>
      </c>
      <c r="H10" s="11">
        <f t="shared" si="0"/>
        <v>2903215.200000003</v>
      </c>
      <c r="I10" s="13">
        <f t="shared" si="1"/>
        <v>5075070</v>
      </c>
      <c r="J10" s="14">
        <f t="shared" si="2"/>
        <v>0.931541360643704</v>
      </c>
      <c r="K10" s="14">
        <f t="shared" si="3"/>
        <v>1</v>
      </c>
      <c r="L10" s="14">
        <f t="shared" si="3"/>
        <v>1</v>
      </c>
    </row>
    <row r="11" spans="1:12" ht="30" customHeight="1" thickBot="1">
      <c r="A11" s="9" t="s">
        <v>2</v>
      </c>
      <c r="B11" s="9" t="s">
        <v>26</v>
      </c>
      <c r="C11" s="11">
        <v>253435</v>
      </c>
      <c r="D11" s="11">
        <v>253435</v>
      </c>
      <c r="E11" s="11">
        <v>1197.39</v>
      </c>
      <c r="F11" s="11">
        <v>1197.39</v>
      </c>
      <c r="G11" s="11">
        <v>1197.39</v>
      </c>
      <c r="H11" s="11">
        <f t="shared" si="0"/>
        <v>252237.61</v>
      </c>
      <c r="I11" s="13">
        <f t="shared" si="1"/>
        <v>0</v>
      </c>
      <c r="J11" s="14">
        <f t="shared" si="2"/>
        <v>0.004724643399688283</v>
      </c>
      <c r="K11" s="14">
        <v>0</v>
      </c>
      <c r="L11" s="14">
        <v>0</v>
      </c>
    </row>
    <row r="12" spans="1:12" ht="30" customHeight="1" thickBot="1">
      <c r="A12" s="7" t="s">
        <v>38</v>
      </c>
      <c r="B12" s="7" t="s">
        <v>26</v>
      </c>
      <c r="C12" s="11">
        <v>1335609</v>
      </c>
      <c r="D12" s="11">
        <v>1593308</v>
      </c>
      <c r="E12" s="11">
        <v>779621.54</v>
      </c>
      <c r="F12" s="11">
        <v>674551.55</v>
      </c>
      <c r="G12" s="11">
        <v>670471.13</v>
      </c>
      <c r="H12" s="11">
        <f t="shared" si="0"/>
        <v>813686.46</v>
      </c>
      <c r="I12" s="13">
        <f t="shared" si="1"/>
        <v>257699</v>
      </c>
      <c r="J12" s="14">
        <f t="shared" si="2"/>
        <v>0.48931000158161514</v>
      </c>
      <c r="K12" s="14"/>
      <c r="L12" s="14"/>
    </row>
    <row r="13" spans="1:12" ht="30" customHeight="1" thickBot="1">
      <c r="A13" s="9" t="s">
        <v>38</v>
      </c>
      <c r="B13" s="9" t="s">
        <v>27</v>
      </c>
      <c r="C13" s="11">
        <v>216856</v>
      </c>
      <c r="D13" s="11">
        <v>354928</v>
      </c>
      <c r="E13" s="11">
        <v>39712.28</v>
      </c>
      <c r="F13" s="11">
        <v>7039.64</v>
      </c>
      <c r="G13" s="11">
        <v>7039.64</v>
      </c>
      <c r="H13" s="11">
        <f t="shared" si="0"/>
        <v>315215.72</v>
      </c>
      <c r="I13" s="13">
        <f t="shared" si="1"/>
        <v>138072</v>
      </c>
      <c r="J13" s="14">
        <f t="shared" si="2"/>
        <v>0.11188827029707434</v>
      </c>
      <c r="K13" s="14">
        <f aca="true" t="shared" si="4" ref="K13:L19">F13/E13</f>
        <v>0.1772660748765873</v>
      </c>
      <c r="L13" s="14">
        <f t="shared" si="4"/>
        <v>1</v>
      </c>
    </row>
    <row r="14" spans="1:12" ht="30" customHeight="1" thickBot="1">
      <c r="A14" s="9" t="s">
        <v>39</v>
      </c>
      <c r="B14" s="9" t="s">
        <v>26</v>
      </c>
      <c r="C14" s="11">
        <v>374077</v>
      </c>
      <c r="D14" s="11">
        <v>783555</v>
      </c>
      <c r="E14" s="11">
        <v>157653.65</v>
      </c>
      <c r="F14" s="11">
        <v>145618.16999999998</v>
      </c>
      <c r="G14" s="11">
        <v>139282.16999999998</v>
      </c>
      <c r="H14" s="11">
        <f t="shared" si="0"/>
        <v>625901.35</v>
      </c>
      <c r="I14" s="13">
        <f t="shared" si="1"/>
        <v>409478</v>
      </c>
      <c r="J14" s="14">
        <f t="shared" si="2"/>
        <v>0.2012030425432803</v>
      </c>
      <c r="K14" s="14">
        <f t="shared" si="4"/>
        <v>0.9236587291191799</v>
      </c>
      <c r="L14" s="14">
        <f t="shared" si="4"/>
        <v>0.9564889464000269</v>
      </c>
    </row>
    <row r="15" spans="1:12" ht="30" customHeight="1" thickBot="1">
      <c r="A15" s="9" t="s">
        <v>39</v>
      </c>
      <c r="B15" s="9" t="s">
        <v>27</v>
      </c>
      <c r="C15" s="11">
        <v>2500</v>
      </c>
      <c r="D15" s="11">
        <v>475833</v>
      </c>
      <c r="E15" s="11">
        <v>2420</v>
      </c>
      <c r="F15" s="11">
        <v>0</v>
      </c>
      <c r="G15" s="11">
        <v>0</v>
      </c>
      <c r="H15" s="11">
        <f t="shared" si="0"/>
        <v>473413</v>
      </c>
      <c r="I15" s="13">
        <f t="shared" si="1"/>
        <v>473333</v>
      </c>
      <c r="J15" s="14">
        <f t="shared" si="2"/>
        <v>0.005085817923515183</v>
      </c>
      <c r="K15" s="14">
        <f t="shared" si="4"/>
        <v>0</v>
      </c>
      <c r="L15" s="14" t="e">
        <f t="shared" si="4"/>
        <v>#DIV/0!</v>
      </c>
    </row>
    <row r="16" spans="1:12" ht="30" customHeight="1" thickBot="1">
      <c r="A16" s="9" t="s">
        <v>40</v>
      </c>
      <c r="B16" s="9" t="s">
        <v>26</v>
      </c>
      <c r="C16" s="11">
        <v>37814660</v>
      </c>
      <c r="D16" s="11">
        <v>42126209</v>
      </c>
      <c r="E16" s="11">
        <v>36993636.169999994</v>
      </c>
      <c r="F16" s="11">
        <v>31794974.04</v>
      </c>
      <c r="G16" s="11">
        <v>31564462.119999997</v>
      </c>
      <c r="H16" s="11">
        <f t="shared" si="0"/>
        <v>5132572.830000006</v>
      </c>
      <c r="I16" s="13">
        <f t="shared" si="1"/>
        <v>4311549</v>
      </c>
      <c r="J16" s="14">
        <f t="shared" si="2"/>
        <v>0.8781620052732492</v>
      </c>
      <c r="K16" s="14">
        <f t="shared" si="4"/>
        <v>0.8594714478428089</v>
      </c>
      <c r="L16" s="14">
        <f t="shared" si="4"/>
        <v>0.9927500516367774</v>
      </c>
    </row>
    <row r="17" spans="1:12" ht="30" customHeight="1" thickBot="1">
      <c r="A17" s="7" t="s">
        <v>40</v>
      </c>
      <c r="B17" s="7" t="s">
        <v>27</v>
      </c>
      <c r="C17" s="11">
        <v>9288000</v>
      </c>
      <c r="D17" s="11">
        <v>16243928</v>
      </c>
      <c r="E17" s="11">
        <v>9518240.49</v>
      </c>
      <c r="F17" s="11">
        <v>1427716.36</v>
      </c>
      <c r="G17" s="11">
        <v>1420291.36</v>
      </c>
      <c r="H17" s="11">
        <f t="shared" si="0"/>
        <v>6725687.51</v>
      </c>
      <c r="I17" s="13">
        <f t="shared" si="1"/>
        <v>6955928</v>
      </c>
      <c r="J17" s="14">
        <f t="shared" si="2"/>
        <v>0.5859568258367065</v>
      </c>
      <c r="K17" s="14">
        <f t="shared" si="4"/>
        <v>0.14999792887141056</v>
      </c>
      <c r="L17" s="14">
        <f t="shared" si="4"/>
        <v>0.9947993871836</v>
      </c>
    </row>
    <row r="18" spans="1:12" ht="30" customHeight="1" thickBot="1">
      <c r="A18" s="9" t="s">
        <v>41</v>
      </c>
      <c r="B18" s="9" t="s">
        <v>25</v>
      </c>
      <c r="C18" s="11">
        <v>180303549</v>
      </c>
      <c r="D18" s="11">
        <v>201403549</v>
      </c>
      <c r="E18" s="11">
        <v>199612839.03</v>
      </c>
      <c r="F18" s="11">
        <v>199612839.03</v>
      </c>
      <c r="G18" s="11">
        <v>199612423.93</v>
      </c>
      <c r="H18" s="11">
        <f t="shared" si="0"/>
        <v>1790709.9699999988</v>
      </c>
      <c r="I18" s="13">
        <f t="shared" si="1"/>
        <v>21100000</v>
      </c>
      <c r="J18" s="14">
        <f t="shared" si="2"/>
        <v>0.991108846001517</v>
      </c>
      <c r="K18" s="14">
        <f t="shared" si="4"/>
        <v>1</v>
      </c>
      <c r="L18" s="14">
        <f t="shared" si="4"/>
        <v>0.9999979204744444</v>
      </c>
    </row>
    <row r="19" spans="1:12" ht="30" customHeight="1" thickBot="1">
      <c r="A19" s="7" t="s">
        <v>3</v>
      </c>
      <c r="B19" s="7" t="s">
        <v>25</v>
      </c>
      <c r="C19" s="11">
        <v>124929998</v>
      </c>
      <c r="D19" s="11">
        <v>132269998</v>
      </c>
      <c r="E19" s="11">
        <v>130739375</v>
      </c>
      <c r="F19" s="11">
        <v>130739375</v>
      </c>
      <c r="G19" s="11">
        <v>130739375</v>
      </c>
      <c r="H19" s="11">
        <f t="shared" si="0"/>
        <v>1530623</v>
      </c>
      <c r="I19" s="13">
        <f t="shared" si="1"/>
        <v>7340000</v>
      </c>
      <c r="J19" s="14">
        <f t="shared" si="2"/>
        <v>0.988428040953021</v>
      </c>
      <c r="K19" s="14">
        <f t="shared" si="4"/>
        <v>1</v>
      </c>
      <c r="L19" s="14">
        <f t="shared" si="4"/>
        <v>1</v>
      </c>
    </row>
    <row r="20" spans="1:12" ht="30" customHeight="1" thickBot="1">
      <c r="A20" s="9" t="s">
        <v>4</v>
      </c>
      <c r="B20" s="9" t="s">
        <v>26</v>
      </c>
      <c r="C20" s="11">
        <v>3900000</v>
      </c>
      <c r="D20" s="11">
        <v>4008845</v>
      </c>
      <c r="E20" s="11">
        <v>3897777.1300000004</v>
      </c>
      <c r="F20" s="11">
        <v>3897777.1300000004</v>
      </c>
      <c r="G20" s="11">
        <v>3632094.1300000004</v>
      </c>
      <c r="H20" s="11">
        <f t="shared" si="0"/>
        <v>111067.86999999965</v>
      </c>
      <c r="I20" s="13">
        <f t="shared" si="1"/>
        <v>108845</v>
      </c>
      <c r="J20" s="14">
        <f t="shared" si="2"/>
        <v>0.9722942967363418</v>
      </c>
      <c r="K20" s="14">
        <f aca="true" t="shared" si="5" ref="K20:K27">F20/E20</f>
        <v>1</v>
      </c>
      <c r="L20" s="14"/>
    </row>
    <row r="21" spans="1:12" ht="30" customHeight="1" thickBot="1">
      <c r="A21" s="7" t="s">
        <v>5</v>
      </c>
      <c r="B21" s="7" t="s">
        <v>26</v>
      </c>
      <c r="C21" s="11">
        <v>240000</v>
      </c>
      <c r="D21" s="11">
        <v>240000</v>
      </c>
      <c r="E21" s="11">
        <v>236441.7</v>
      </c>
      <c r="F21" s="11">
        <v>236441.7</v>
      </c>
      <c r="G21" s="11">
        <v>236441.7</v>
      </c>
      <c r="H21" s="11">
        <f t="shared" si="0"/>
        <v>3558.2999999999884</v>
      </c>
      <c r="I21" s="13">
        <f t="shared" si="1"/>
        <v>0</v>
      </c>
      <c r="J21" s="14">
        <f t="shared" si="2"/>
        <v>0.9851737500000001</v>
      </c>
      <c r="K21" s="14">
        <f t="shared" si="5"/>
        <v>1</v>
      </c>
      <c r="L21" s="14">
        <f aca="true" t="shared" si="6" ref="L21:L27">G21/F21</f>
        <v>1</v>
      </c>
    </row>
    <row r="22" spans="1:12" ht="30" customHeight="1" thickBot="1">
      <c r="A22" s="9" t="s">
        <v>6</v>
      </c>
      <c r="B22" s="9" t="s">
        <v>26</v>
      </c>
      <c r="C22" s="11">
        <v>1680000</v>
      </c>
      <c r="D22" s="11">
        <v>1213154</v>
      </c>
      <c r="E22" s="11">
        <v>913733.62</v>
      </c>
      <c r="F22" s="11">
        <v>913733.62</v>
      </c>
      <c r="G22" s="11">
        <v>913733.62</v>
      </c>
      <c r="H22" s="11">
        <f t="shared" si="0"/>
        <v>299420.38</v>
      </c>
      <c r="I22" s="13">
        <f t="shared" si="1"/>
        <v>-466846</v>
      </c>
      <c r="J22" s="14">
        <f t="shared" si="2"/>
        <v>0.7531884822536957</v>
      </c>
      <c r="K22" s="14">
        <f t="shared" si="5"/>
        <v>1</v>
      </c>
      <c r="L22" s="14">
        <f t="shared" si="6"/>
        <v>1</v>
      </c>
    </row>
    <row r="23" spans="1:12" ht="30" customHeight="1" thickBot="1">
      <c r="A23" s="7" t="s">
        <v>7</v>
      </c>
      <c r="B23" s="7" t="s">
        <v>26</v>
      </c>
      <c r="C23" s="11">
        <v>8220000</v>
      </c>
      <c r="D23" s="11">
        <v>8612072</v>
      </c>
      <c r="E23" s="11">
        <v>8596359.870000001</v>
      </c>
      <c r="F23" s="11">
        <v>8596359.870000001</v>
      </c>
      <c r="G23" s="11">
        <v>8596359.870000001</v>
      </c>
      <c r="H23" s="11">
        <f t="shared" si="0"/>
        <v>15712.129999998957</v>
      </c>
      <c r="I23" s="13">
        <f t="shared" si="1"/>
        <v>392072</v>
      </c>
      <c r="J23" s="14">
        <f t="shared" si="2"/>
        <v>0.9981755691313311</v>
      </c>
      <c r="K23" s="14">
        <f t="shared" si="5"/>
        <v>1</v>
      </c>
      <c r="L23" s="14">
        <f t="shared" si="6"/>
        <v>1</v>
      </c>
    </row>
    <row r="24" spans="1:12" ht="30" customHeight="1" thickBot="1">
      <c r="A24" s="9" t="s">
        <v>42</v>
      </c>
      <c r="B24" s="9" t="s">
        <v>26</v>
      </c>
      <c r="C24" s="11">
        <v>12134190</v>
      </c>
      <c r="D24" s="11">
        <v>12134190</v>
      </c>
      <c r="E24" s="11">
        <v>9714604.17</v>
      </c>
      <c r="F24" s="11">
        <v>8476681.24</v>
      </c>
      <c r="G24" s="11">
        <v>8316921.49</v>
      </c>
      <c r="H24" s="11">
        <f t="shared" si="0"/>
        <v>2419585.83</v>
      </c>
      <c r="I24" s="13">
        <f t="shared" si="1"/>
        <v>0</v>
      </c>
      <c r="J24" s="14">
        <f t="shared" si="2"/>
        <v>0.8005976641209672</v>
      </c>
      <c r="K24" s="14">
        <f t="shared" si="5"/>
        <v>0.8725709346117393</v>
      </c>
      <c r="L24" s="14">
        <f t="shared" si="6"/>
        <v>0.9811530308293155</v>
      </c>
    </row>
    <row r="25" spans="1:12" ht="30" customHeight="1" thickBot="1">
      <c r="A25" s="7" t="s">
        <v>42</v>
      </c>
      <c r="B25" s="7" t="s">
        <v>27</v>
      </c>
      <c r="C25" s="11">
        <v>4867235</v>
      </c>
      <c r="D25" s="11">
        <v>5568901</v>
      </c>
      <c r="E25" s="11">
        <v>1740340.43</v>
      </c>
      <c r="F25" s="11">
        <v>199285.64</v>
      </c>
      <c r="G25" s="11">
        <v>199285.64</v>
      </c>
      <c r="H25" s="11">
        <f t="shared" si="0"/>
        <v>3828560.5700000003</v>
      </c>
      <c r="I25" s="13">
        <f t="shared" si="1"/>
        <v>701666</v>
      </c>
      <c r="J25" s="14">
        <f t="shared" si="2"/>
        <v>0.3125105707571386</v>
      </c>
      <c r="K25" s="14">
        <f t="shared" si="5"/>
        <v>0.11450957327929227</v>
      </c>
      <c r="L25" s="14">
        <f t="shared" si="6"/>
        <v>1</v>
      </c>
    </row>
    <row r="26" spans="1:12" ht="30" customHeight="1" thickBot="1">
      <c r="A26" s="9" t="s">
        <v>8</v>
      </c>
      <c r="B26" s="9" t="s">
        <v>26</v>
      </c>
      <c r="C26" s="11">
        <v>1514000</v>
      </c>
      <c r="D26" s="11">
        <v>2072770</v>
      </c>
      <c r="E26" s="11">
        <v>1028993.83</v>
      </c>
      <c r="F26" s="11">
        <v>912509.0399999999</v>
      </c>
      <c r="G26" s="11">
        <v>911593.77</v>
      </c>
      <c r="H26" s="11">
        <f t="shared" si="0"/>
        <v>1043776.17</v>
      </c>
      <c r="I26" s="13">
        <f t="shared" si="1"/>
        <v>558770</v>
      </c>
      <c r="J26" s="14">
        <f t="shared" si="2"/>
        <v>0.4964341581555117</v>
      </c>
      <c r="K26" s="14">
        <f t="shared" si="5"/>
        <v>0.8867973873079491</v>
      </c>
      <c r="L26" s="14">
        <f t="shared" si="6"/>
        <v>0.998996974320386</v>
      </c>
    </row>
    <row r="27" spans="1:12" ht="30" customHeight="1" thickBot="1">
      <c r="A27" s="9" t="s">
        <v>8</v>
      </c>
      <c r="B27" s="9" t="s">
        <v>27</v>
      </c>
      <c r="C27" s="11">
        <v>0</v>
      </c>
      <c r="D27" s="11">
        <v>66667</v>
      </c>
      <c r="E27" s="11">
        <v>0</v>
      </c>
      <c r="F27" s="11">
        <v>0</v>
      </c>
      <c r="G27" s="11">
        <v>0</v>
      </c>
      <c r="H27" s="11">
        <f t="shared" si="0"/>
        <v>66667</v>
      </c>
      <c r="I27" s="13">
        <f t="shared" si="1"/>
        <v>66667</v>
      </c>
      <c r="J27" s="14">
        <f t="shared" si="2"/>
        <v>0</v>
      </c>
      <c r="K27" s="14"/>
      <c r="L27" s="14"/>
    </row>
    <row r="28" spans="1:12" ht="30" customHeight="1" thickBot="1">
      <c r="A28" s="9" t="s">
        <v>43</v>
      </c>
      <c r="B28" s="9" t="s">
        <v>26</v>
      </c>
      <c r="C28" s="11">
        <v>11842298</v>
      </c>
      <c r="D28" s="11">
        <v>12481080</v>
      </c>
      <c r="E28" s="11">
        <v>10429373.7</v>
      </c>
      <c r="F28" s="11">
        <v>8834969.59</v>
      </c>
      <c r="G28" s="11">
        <v>8435542.7</v>
      </c>
      <c r="H28" s="11">
        <f>D28-E28</f>
        <v>2051706.3000000007</v>
      </c>
      <c r="I28" s="13">
        <f>D28-C28</f>
        <v>638782</v>
      </c>
      <c r="J28" s="14">
        <f aca="true" t="shared" si="7" ref="J28:L30">E28/D28</f>
        <v>0.8356146823832552</v>
      </c>
      <c r="K28" s="14">
        <f t="shared" si="7"/>
        <v>0.847123695452585</v>
      </c>
      <c r="L28" s="14">
        <f t="shared" si="7"/>
        <v>0.9547902360125723</v>
      </c>
    </row>
    <row r="29" spans="1:12" ht="30" customHeight="1" thickBot="1">
      <c r="A29" s="9" t="s">
        <v>43</v>
      </c>
      <c r="B29" s="9" t="s">
        <v>27</v>
      </c>
      <c r="C29" s="11">
        <v>11129788</v>
      </c>
      <c r="D29" s="11">
        <v>15775364</v>
      </c>
      <c r="E29" s="11">
        <v>6549236.71</v>
      </c>
      <c r="F29" s="11">
        <v>1470109.06</v>
      </c>
      <c r="G29" s="11">
        <v>1025774.46</v>
      </c>
      <c r="H29" s="11">
        <f>D29-E29</f>
        <v>9226127.29</v>
      </c>
      <c r="I29" s="13">
        <f>D29-C29</f>
        <v>4645576</v>
      </c>
      <c r="J29" s="14">
        <f t="shared" si="7"/>
        <v>0.41515598055296854</v>
      </c>
      <c r="K29" s="14">
        <f t="shared" si="7"/>
        <v>0.22447028945454012</v>
      </c>
      <c r="L29" s="14">
        <f t="shared" si="7"/>
        <v>0.6977539884013775</v>
      </c>
    </row>
    <row r="30" spans="1:12" ht="30" customHeight="1" thickBot="1">
      <c r="A30" s="28" t="s">
        <v>17</v>
      </c>
      <c r="B30" s="28"/>
      <c r="C30" s="18">
        <f>SUM(C7:C29)</f>
        <v>451726956</v>
      </c>
      <c r="D30" s="18">
        <f>SUM(D7:D29)</f>
        <v>504774880</v>
      </c>
      <c r="E30" s="18">
        <f>SUM(E7:E29)</f>
        <v>464375994.71999997</v>
      </c>
      <c r="F30" s="18">
        <f>SUM(F7:F29)</f>
        <v>441310616.08</v>
      </c>
      <c r="G30" s="18">
        <f>SUM(G7:G29)</f>
        <v>439791728.12999994</v>
      </c>
      <c r="H30" s="19">
        <f>D30-E30</f>
        <v>40398885.28000003</v>
      </c>
      <c r="I30" s="18">
        <f>D30-C30</f>
        <v>53047924</v>
      </c>
      <c r="J30" s="20">
        <f t="shared" si="7"/>
        <v>0.9199665298716925</v>
      </c>
      <c r="K30" s="20">
        <f t="shared" si="7"/>
        <v>0.9503303811948602</v>
      </c>
      <c r="L30" s="20">
        <f t="shared" si="7"/>
        <v>0.9965582338274755</v>
      </c>
    </row>
    <row r="31" ht="12.75">
      <c r="A31" s="4" t="s">
        <v>24</v>
      </c>
    </row>
  </sheetData>
  <sheetProtection/>
  <mergeCells count="5">
    <mergeCell ref="A1:L1"/>
    <mergeCell ref="A2:L2"/>
    <mergeCell ref="A3:L3"/>
    <mergeCell ref="A4:L4"/>
    <mergeCell ref="A30:B30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Emílio dos Santos Filho</dc:creator>
  <cp:keywords/>
  <dc:description/>
  <cp:lastModifiedBy>José Emílio dos Santos Filho</cp:lastModifiedBy>
  <cp:lastPrinted>2017-06-27T19:38:47Z</cp:lastPrinted>
  <dcterms:created xsi:type="dcterms:W3CDTF">2017-06-27T15:31:58Z</dcterms:created>
  <dcterms:modified xsi:type="dcterms:W3CDTF">2017-06-28T16:47:34Z</dcterms:modified>
  <cp:category/>
  <cp:version/>
  <cp:contentType/>
  <cp:contentStatus/>
</cp:coreProperties>
</file>