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or Grupo" sheetId="1" r:id="rId1"/>
    <sheet name="Por Ação" sheetId="2" r:id="rId2"/>
    <sheet name="Por Ação_grupo" sheetId="3" r:id="rId3"/>
    <sheet name="Por Fonte" sheetId="4" r:id="rId4"/>
  </sheets>
  <definedNames>
    <definedName name="_xlnm.Print_Area" localSheetId="1">'Por Ação'!$A$1:$K$22</definedName>
    <definedName name="_xlnm.Print_Area" localSheetId="2">'Por Ação_grupo'!$A$1:$L$33</definedName>
  </definedNames>
  <calcPr fullCalcOnLoad="1"/>
</workbook>
</file>

<file path=xl/sharedStrings.xml><?xml version="1.0" encoding="utf-8"?>
<sst xmlns="http://schemas.openxmlformats.org/spreadsheetml/2006/main" count="147" uniqueCount="52">
  <si>
    <t>Ação</t>
  </si>
  <si>
    <t>00G5 - Contribuição da União, de suas Autarquias e Fundações para o Custeio do Regime de Previdência dos Servidores Públicos Federais decorrente do Pagamento de Precatórios e Requisições de Pequeno Valor</t>
  </si>
  <si>
    <t>09HB - Contribuição da União, de suas Autarquias e Fundações para o Custeio do Regime de Previdência dos Servidores Públicos Federais</t>
  </si>
  <si>
    <t>0181 - Pagamento de Aposentadorias e Pensões - Servidores Civis</t>
  </si>
  <si>
    <t>4572 - Capacitação de Servidores Públicos Federais em Processo de Qualificação e Requalificação</t>
  </si>
  <si>
    <t>Dotação Inicial(A)</t>
  </si>
  <si>
    <t>Dotação Atual(B)</t>
  </si>
  <si>
    <t>Liquidado(D)</t>
  </si>
  <si>
    <t>Pago(E)</t>
  </si>
  <si>
    <t>% Empenhado(G=C/D)</t>
  </si>
  <si>
    <t>Ajuste dotação                  ( F=B-A)</t>
  </si>
  <si>
    <t>% liquidado (H=D/C)</t>
  </si>
  <si>
    <t>% Pago(I=E/D)</t>
  </si>
  <si>
    <t>TOTAL</t>
  </si>
  <si>
    <r>
      <t>Empenhado(</t>
    </r>
    <r>
      <rPr>
        <b/>
        <sz val="10"/>
        <color indexed="41"/>
        <rFont val="Times New Roman"/>
        <family val="1"/>
      </rPr>
      <t>.</t>
    </r>
    <r>
      <rPr>
        <b/>
        <sz val="10"/>
        <color indexed="8"/>
        <rFont val="Times New Roman"/>
        <family val="1"/>
      </rPr>
      <t>C)</t>
    </r>
  </si>
  <si>
    <t>Saldo(J=B-A)</t>
  </si>
  <si>
    <t>UNIVERSIDADE FEDERAL DE ALAGOAS</t>
  </si>
  <si>
    <t xml:space="preserve">PRÓ-REITORIA DE GESTÃO INSTITUCIONAL </t>
  </si>
  <si>
    <t>Coordenadoria de Programação Orçamentária</t>
  </si>
  <si>
    <t>1 - Pessoal e Encargos Sociais</t>
  </si>
  <si>
    <t>3 - Outras Despesas Correntes</t>
  </si>
  <si>
    <t>4 - Investimentos</t>
  </si>
  <si>
    <t>Grupo de Despesa</t>
  </si>
  <si>
    <t>100 - Recursos Ordinários</t>
  </si>
  <si>
    <t>112 - Recursos Destinados à Manutenção e Desenvolvimento do Ensino</t>
  </si>
  <si>
    <t>250 - Recursos Próprios Não-Financeiros</t>
  </si>
  <si>
    <t>20GK - Fomento às Ações de Graduação, Pós-Graduação, Ensino, Pesquisa e Extensão</t>
  </si>
  <si>
    <t>20TP - Pagamento de Pessoal Ativo da União</t>
  </si>
  <si>
    <t>4002 - Assistência ao Estudante de Ensino Superior</t>
  </si>
  <si>
    <t xml:space="preserve">Fonte </t>
  </si>
  <si>
    <t>20RK - Funcionamento de Instituições Federais de Ensino Superior</t>
  </si>
  <si>
    <t>2004 - Assistência Médica e Odontológica aos Servidores Civis, Empregados, Militares e seus Dependentes</t>
  </si>
  <si>
    <t>2010 - Assistência Pré-Escolar aos Dependentes dos Servidores Civis, Empregados e Militares</t>
  </si>
  <si>
    <t>2011 - Auxílio-Transporte aos Servidores Civis, Empregados e Militares</t>
  </si>
  <si>
    <t>2012 - Auxílio-Alimentação aos Servidores Civis, Empregados e Militares</t>
  </si>
  <si>
    <t>8282 - Reestruturação e Expansão de Instituições Federais de Ensino Superior</t>
  </si>
  <si>
    <t>00M1 - Benefícios Assistenciais decorrentes do Auxílio-Funeral e Natalidade</t>
  </si>
  <si>
    <t>20RL - Funcionamento de Instituições Federais de Educação Profissional e Tecnológica</t>
  </si>
  <si>
    <t>2994 - Assistência ao Estudante da Educação Profissional e Tecnológica</t>
  </si>
  <si>
    <t>00OL - Contribuições e Anuidades a Organismos e Entidades Nacionais e Internacionais sem Exigência de Programação Específica</t>
  </si>
  <si>
    <t>EXECUÇÃO ORÇAMENTÁRIA EXERCÍCIO - 2016</t>
  </si>
  <si>
    <t>Fonte: Tesouro Gerencial</t>
  </si>
  <si>
    <t>% Empenhado(G=C/B)</t>
  </si>
  <si>
    <t>0005 - Sentenças judiciais transitadas em julgado (precatórios)</t>
  </si>
  <si>
    <t>Valores em R$ 1,00</t>
  </si>
  <si>
    <t>216H - Ajuda de custo para moradia ou auxílio-moradia a agentes públicos</t>
  </si>
  <si>
    <t>0005 - Sentença Judicial Transitada em Julgado (Precatórios)</t>
  </si>
  <si>
    <t>153 - Contribuião para Financiamento da Seguridade Social</t>
  </si>
  <si>
    <t>157 - Receitas de Honorários de Advogados</t>
  </si>
  <si>
    <t>169 - Contribuição Patronal para o Plano de Seguridade Social do Servidor</t>
  </si>
  <si>
    <t>156 - Contribuição para o Plano de Seguridade Social do Servidor</t>
  </si>
  <si>
    <t>900 - Recursos Ordinários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</si>
</sst>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%"/>
    <numFmt numFmtId="166" formatCode="#,##0.00;\(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0C0C0"/>
      </left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5" fillId="35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10" fontId="4" fillId="33" borderId="10" xfId="51" applyNumberFormat="1" applyFont="1" applyFill="1" applyBorder="1" applyAlignment="1">
      <alignment horizontal="right" vertical="center"/>
    </xf>
    <xf numFmtId="10" fontId="6" fillId="35" borderId="10" xfId="51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4" fillId="35" borderId="10" xfId="0" applyNumberFormat="1" applyFont="1" applyFill="1" applyBorder="1" applyAlignment="1">
      <alignment horizontal="right" vertical="center"/>
    </xf>
    <xf numFmtId="10" fontId="4" fillId="35" borderId="10" xfId="51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166" fontId="47" fillId="36" borderId="13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F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D1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1E0B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0</xdr:rowOff>
    </xdr:from>
    <xdr:to>
      <xdr:col>11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2</xdr:row>
      <xdr:rowOff>200025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704850</xdr:colOff>
      <xdr:row>2</xdr:row>
      <xdr:rowOff>200025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1152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52.57421875" style="0" bestFit="1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12.7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ht="23.2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1:12" ht="23.25" customHeight="1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10:11" ht="13.5" thickBot="1">
      <c r="J5" s="26" t="s">
        <v>44</v>
      </c>
      <c r="K5" s="26"/>
    </row>
    <row r="6" spans="1:11" ht="39" thickBot="1">
      <c r="A6" s="5" t="s">
        <v>22</v>
      </c>
      <c r="B6" s="11" t="s">
        <v>5</v>
      </c>
      <c r="C6" s="11" t="s">
        <v>6</v>
      </c>
      <c r="D6" s="11" t="s">
        <v>14</v>
      </c>
      <c r="E6" s="5" t="s">
        <v>7</v>
      </c>
      <c r="F6" s="5" t="s">
        <v>8</v>
      </c>
      <c r="G6" s="11" t="s">
        <v>15</v>
      </c>
      <c r="H6" s="11" t="s">
        <v>10</v>
      </c>
      <c r="I6" s="11" t="s">
        <v>42</v>
      </c>
      <c r="J6" s="11" t="s">
        <v>11</v>
      </c>
      <c r="K6" s="11" t="s">
        <v>12</v>
      </c>
    </row>
    <row r="7" spans="1:11" ht="30" customHeight="1" thickBot="1">
      <c r="A7" s="6" t="s">
        <v>19</v>
      </c>
      <c r="B7" s="10">
        <v>529821469</v>
      </c>
      <c r="C7" s="10">
        <v>586224867</v>
      </c>
      <c r="D7" s="10">
        <v>573639678.89</v>
      </c>
      <c r="E7" s="10">
        <v>573267767.46</v>
      </c>
      <c r="F7" s="10">
        <v>573261008.66</v>
      </c>
      <c r="G7" s="10">
        <f>C7-D7</f>
        <v>12585188.110000014</v>
      </c>
      <c r="H7" s="12">
        <f>C7-B7</f>
        <v>56403398</v>
      </c>
      <c r="I7" s="13">
        <f aca="true" t="shared" si="0" ref="I7:K10">D7/C7</f>
        <v>0.97853180781224</v>
      </c>
      <c r="J7" s="13">
        <f t="shared" si="0"/>
        <v>0.999351663694674</v>
      </c>
      <c r="K7" s="13">
        <f t="shared" si="0"/>
        <v>0.9999882100470605</v>
      </c>
    </row>
    <row r="8" spans="1:11" ht="30" customHeight="1" thickBot="1">
      <c r="A8" s="6" t="s">
        <v>20</v>
      </c>
      <c r="B8" s="10">
        <v>118230192</v>
      </c>
      <c r="C8" s="10">
        <v>126955974</v>
      </c>
      <c r="D8" s="10">
        <v>122241476.38000001</v>
      </c>
      <c r="E8" s="10">
        <v>111969327.41</v>
      </c>
      <c r="F8" s="10">
        <v>110949563.82</v>
      </c>
      <c r="G8" s="10">
        <f>C8-D8</f>
        <v>4714497.61999999</v>
      </c>
      <c r="H8" s="12">
        <f>C8-B8</f>
        <v>8725782</v>
      </c>
      <c r="I8" s="13">
        <f t="shared" si="0"/>
        <v>0.9628650982583932</v>
      </c>
      <c r="J8" s="13">
        <f t="shared" si="0"/>
        <v>0.9159683826292477</v>
      </c>
      <c r="K8" s="13">
        <f t="shared" si="0"/>
        <v>0.9908924737373306</v>
      </c>
    </row>
    <row r="9" spans="1:11" ht="30" customHeight="1" thickBot="1">
      <c r="A9" s="8" t="s">
        <v>21</v>
      </c>
      <c r="B9" s="10">
        <v>37225508</v>
      </c>
      <c r="C9" s="10">
        <v>34205508</v>
      </c>
      <c r="D9" s="10">
        <v>14607076.12</v>
      </c>
      <c r="E9" s="10">
        <v>1912441.62</v>
      </c>
      <c r="F9" s="10">
        <v>1715320.62</v>
      </c>
      <c r="G9" s="10">
        <f>C9-D9</f>
        <v>19598431.880000003</v>
      </c>
      <c r="H9" s="12">
        <f>C9-B9</f>
        <v>-3020000</v>
      </c>
      <c r="I9" s="13">
        <f t="shared" si="0"/>
        <v>0.4270387131803451</v>
      </c>
      <c r="J9" s="13">
        <f t="shared" si="0"/>
        <v>0.13092569685328648</v>
      </c>
      <c r="K9" s="13">
        <f t="shared" si="0"/>
        <v>0.8969270497260983</v>
      </c>
    </row>
    <row r="10" spans="1:11" ht="30" customHeight="1" thickBot="1">
      <c r="A10" s="7" t="s">
        <v>13</v>
      </c>
      <c r="B10" s="9">
        <f>SUM(B7:B9)</f>
        <v>685277169</v>
      </c>
      <c r="C10" s="9">
        <f>SUM(C7:C9)</f>
        <v>747386349</v>
      </c>
      <c r="D10" s="9">
        <f>SUM(D7:D9)</f>
        <v>710488231.39</v>
      </c>
      <c r="E10" s="9">
        <f>SUM(E7:E9)</f>
        <v>687149536.49</v>
      </c>
      <c r="F10" s="9">
        <f>SUM(F7:F9)</f>
        <v>685925893.1</v>
      </c>
      <c r="G10" s="9">
        <f>C10-D10</f>
        <v>36898117.610000014</v>
      </c>
      <c r="H10" s="9">
        <f>C10-B10</f>
        <v>62109180</v>
      </c>
      <c r="I10" s="14">
        <f t="shared" si="0"/>
        <v>0.9506304635355335</v>
      </c>
      <c r="J10" s="14">
        <f t="shared" si="0"/>
        <v>0.9671511872134179</v>
      </c>
      <c r="K10" s="14">
        <f t="shared" si="0"/>
        <v>0.9982192473035049</v>
      </c>
    </row>
    <row r="11" ht="12.75">
      <c r="A11" s="4" t="s">
        <v>41</v>
      </c>
    </row>
  </sheetData>
  <sheetProtection/>
  <mergeCells count="5">
    <mergeCell ref="A1:K1"/>
    <mergeCell ref="A2:K2"/>
    <mergeCell ref="A3:K3"/>
    <mergeCell ref="A4:K4"/>
    <mergeCell ref="J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1" width="78.140625" style="16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2.28125" style="0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12.7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ht="23.2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1:12" ht="23.25" customHeight="1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1:12" ht="16.5" customHeight="1" thickBot="1">
      <c r="A5" s="2"/>
      <c r="B5" s="2"/>
      <c r="C5" s="2"/>
      <c r="D5" s="2"/>
      <c r="E5" s="2"/>
      <c r="F5" s="2"/>
      <c r="G5" s="2"/>
      <c r="H5" s="2"/>
      <c r="I5" s="2"/>
      <c r="J5" s="26" t="s">
        <v>44</v>
      </c>
      <c r="K5" s="26"/>
      <c r="L5" s="3"/>
    </row>
    <row r="6" spans="1:11" ht="39" thickBot="1">
      <c r="A6" s="15" t="s">
        <v>0</v>
      </c>
      <c r="B6" s="11" t="s">
        <v>5</v>
      </c>
      <c r="C6" s="11" t="s">
        <v>6</v>
      </c>
      <c r="D6" s="11" t="s">
        <v>14</v>
      </c>
      <c r="E6" s="5" t="s">
        <v>7</v>
      </c>
      <c r="F6" s="5" t="s">
        <v>8</v>
      </c>
      <c r="G6" s="11" t="s">
        <v>15</v>
      </c>
      <c r="H6" s="11" t="s">
        <v>10</v>
      </c>
      <c r="I6" s="11" t="s">
        <v>9</v>
      </c>
      <c r="J6" s="11" t="s">
        <v>11</v>
      </c>
      <c r="K6" s="11" t="s">
        <v>12</v>
      </c>
    </row>
    <row r="7" spans="1:11" ht="13.5" thickBot="1">
      <c r="A7" s="8" t="s">
        <v>43</v>
      </c>
      <c r="B7" s="10">
        <v>6439547</v>
      </c>
      <c r="C7" s="10">
        <v>6750461</v>
      </c>
      <c r="D7" s="10"/>
      <c r="E7" s="10"/>
      <c r="F7" s="10"/>
      <c r="G7" s="10">
        <f>C7-D7</f>
        <v>6750461</v>
      </c>
      <c r="H7" s="12">
        <f>C7-B7</f>
        <v>310914</v>
      </c>
      <c r="I7" s="13">
        <f>D7/C7</f>
        <v>0</v>
      </c>
      <c r="J7" s="13" t="e">
        <f>E7/D7</f>
        <v>#DIV/0!</v>
      </c>
      <c r="K7" s="13" t="e">
        <f>F7/E7</f>
        <v>#DIV/0!</v>
      </c>
    </row>
    <row r="8" spans="1:11" ht="30" customHeight="1" thickBot="1">
      <c r="A8" s="6" t="s">
        <v>1</v>
      </c>
      <c r="B8" s="10">
        <v>462627</v>
      </c>
      <c r="C8" s="10">
        <v>462627</v>
      </c>
      <c r="D8" s="10"/>
      <c r="E8" s="10"/>
      <c r="F8" s="10"/>
      <c r="G8" s="10">
        <f aca="true" t="shared" si="0" ref="G8:G23">C8-D8</f>
        <v>462627</v>
      </c>
      <c r="H8" s="12">
        <f aca="true" t="shared" si="1" ref="H8:H23">C8-B8</f>
        <v>0</v>
      </c>
      <c r="I8" s="13">
        <f aca="true" t="shared" si="2" ref="I8:I26">D8/C8</f>
        <v>0</v>
      </c>
      <c r="J8" s="13" t="e">
        <f aca="true" t="shared" si="3" ref="J8:K10">E8/D8</f>
        <v>#DIV/0!</v>
      </c>
      <c r="K8" s="13"/>
    </row>
    <row r="9" spans="1:11" ht="30" customHeight="1" thickBot="1">
      <c r="A9" s="8" t="s">
        <v>36</v>
      </c>
      <c r="B9" s="10">
        <v>226416</v>
      </c>
      <c r="C9" s="10">
        <v>337187</v>
      </c>
      <c r="D9" s="10">
        <v>243465.4</v>
      </c>
      <c r="E9" s="10">
        <v>239684.98</v>
      </c>
      <c r="F9" s="10">
        <v>239684.98</v>
      </c>
      <c r="G9" s="10">
        <f t="shared" si="0"/>
        <v>93721.6</v>
      </c>
      <c r="H9" s="12">
        <f t="shared" si="1"/>
        <v>110771</v>
      </c>
      <c r="I9" s="13">
        <f t="shared" si="2"/>
        <v>0.722048596179568</v>
      </c>
      <c r="J9" s="13">
        <f t="shared" si="3"/>
        <v>0.984472454812881</v>
      </c>
      <c r="K9" s="13">
        <f t="shared" si="3"/>
        <v>1</v>
      </c>
    </row>
    <row r="10" spans="1:11" ht="30" customHeight="1" thickBot="1">
      <c r="A10" s="8" t="s">
        <v>39</v>
      </c>
      <c r="B10" s="10">
        <v>154000</v>
      </c>
      <c r="C10" s="10">
        <v>154000</v>
      </c>
      <c r="D10" s="10">
        <v>128316.28</v>
      </c>
      <c r="E10" s="10">
        <v>125256.28</v>
      </c>
      <c r="F10" s="10">
        <v>125256.28</v>
      </c>
      <c r="G10" s="10">
        <f t="shared" si="0"/>
        <v>25683.72</v>
      </c>
      <c r="H10" s="12">
        <f t="shared" si="1"/>
        <v>0</v>
      </c>
      <c r="I10" s="13">
        <f t="shared" si="2"/>
        <v>0.8332225974025974</v>
      </c>
      <c r="J10" s="13">
        <f t="shared" si="3"/>
        <v>0.976152675249002</v>
      </c>
      <c r="K10" s="13">
        <f t="shared" si="3"/>
        <v>1</v>
      </c>
    </row>
    <row r="11" spans="1:11" ht="30" customHeight="1" thickBot="1">
      <c r="A11" s="8" t="s">
        <v>3</v>
      </c>
      <c r="B11" s="10">
        <v>177667945</v>
      </c>
      <c r="C11" s="10">
        <v>192425511</v>
      </c>
      <c r="D11" s="10">
        <v>192111202.24</v>
      </c>
      <c r="E11" s="10">
        <v>192111202.24</v>
      </c>
      <c r="F11" s="10">
        <v>192111202.24</v>
      </c>
      <c r="G11" s="10">
        <f>C11-D11</f>
        <v>314308.75999999046</v>
      </c>
      <c r="H11" s="12">
        <f>C11-B11</f>
        <v>14757566</v>
      </c>
      <c r="I11" s="13">
        <f>D11/C11</f>
        <v>0.9983665951652326</v>
      </c>
      <c r="J11" s="13">
        <f>E11/D11</f>
        <v>1</v>
      </c>
      <c r="K11" s="13">
        <f>F11/E11</f>
        <v>1</v>
      </c>
    </row>
    <row r="12" spans="1:11" ht="30" customHeight="1" thickBot="1">
      <c r="A12" s="6" t="s">
        <v>2</v>
      </c>
      <c r="B12" s="10">
        <v>59405138</v>
      </c>
      <c r="C12" s="10">
        <v>62776567</v>
      </c>
      <c r="D12" s="10">
        <v>61834148.09</v>
      </c>
      <c r="E12" s="10">
        <v>61834148.09</v>
      </c>
      <c r="F12" s="10">
        <v>61834148.09</v>
      </c>
      <c r="G12" s="10">
        <f t="shared" si="0"/>
        <v>942418.9099999964</v>
      </c>
      <c r="H12" s="12">
        <f t="shared" si="1"/>
        <v>3371429</v>
      </c>
      <c r="I12" s="13">
        <f t="shared" si="2"/>
        <v>0.9849877278252569</v>
      </c>
      <c r="J12" s="13">
        <f aca="true" t="shared" si="4" ref="J12:J23">E12/D12</f>
        <v>1</v>
      </c>
      <c r="K12" s="13">
        <f aca="true" t="shared" si="5" ref="K12:K23">F12/E12</f>
        <v>1</v>
      </c>
    </row>
    <row r="13" spans="1:11" ht="30" customHeight="1" thickBot="1">
      <c r="A13" s="6" t="s">
        <v>31</v>
      </c>
      <c r="B13" s="10">
        <v>6081792</v>
      </c>
      <c r="C13" s="10">
        <v>6841387</v>
      </c>
      <c r="D13" s="10">
        <v>6838123.96</v>
      </c>
      <c r="E13" s="10">
        <v>6795251.57</v>
      </c>
      <c r="F13" s="10">
        <v>6795251.57</v>
      </c>
      <c r="G13" s="10">
        <f>C13-D13</f>
        <v>3263.0400000000373</v>
      </c>
      <c r="H13" s="12">
        <f>C13-B13</f>
        <v>759595</v>
      </c>
      <c r="I13" s="13">
        <f aca="true" t="shared" si="6" ref="I13:K16">D13/C13</f>
        <v>0.9995230440844817</v>
      </c>
      <c r="J13" s="13">
        <f t="shared" si="6"/>
        <v>0.9937303871279924</v>
      </c>
      <c r="K13" s="13">
        <f t="shared" si="6"/>
        <v>1</v>
      </c>
    </row>
    <row r="14" spans="1:11" ht="30" customHeight="1" thickBot="1">
      <c r="A14" s="8" t="s">
        <v>32</v>
      </c>
      <c r="B14" s="10">
        <v>360000</v>
      </c>
      <c r="C14" s="10">
        <v>1779494</v>
      </c>
      <c r="D14" s="10">
        <v>1767116.75</v>
      </c>
      <c r="E14" s="10">
        <v>1767116.75</v>
      </c>
      <c r="F14" s="10">
        <v>1767116.75</v>
      </c>
      <c r="G14" s="10">
        <f>C14-D14</f>
        <v>12377.25</v>
      </c>
      <c r="H14" s="12">
        <f>C14-B14</f>
        <v>1419494</v>
      </c>
      <c r="I14" s="13">
        <f t="shared" si="6"/>
        <v>0.993044511529682</v>
      </c>
      <c r="J14" s="13">
        <f t="shared" si="6"/>
        <v>1</v>
      </c>
      <c r="K14" s="13">
        <f t="shared" si="6"/>
        <v>1</v>
      </c>
    </row>
    <row r="15" spans="1:11" ht="30" customHeight="1" thickBot="1">
      <c r="A15" s="6" t="s">
        <v>33</v>
      </c>
      <c r="B15" s="10">
        <v>1020000</v>
      </c>
      <c r="C15" s="10">
        <v>1168555</v>
      </c>
      <c r="D15" s="10">
        <v>1082104.8</v>
      </c>
      <c r="E15" s="10">
        <v>1082104.8</v>
      </c>
      <c r="F15" s="10">
        <v>1082104.8</v>
      </c>
      <c r="G15" s="10">
        <f>C15-D15</f>
        <v>86450.19999999995</v>
      </c>
      <c r="H15" s="12">
        <f>C15-B15</f>
        <v>148555</v>
      </c>
      <c r="I15" s="13">
        <f t="shared" si="6"/>
        <v>0.9260195711797905</v>
      </c>
      <c r="J15" s="13">
        <f t="shared" si="6"/>
        <v>1</v>
      </c>
      <c r="K15" s="13">
        <f t="shared" si="6"/>
        <v>1</v>
      </c>
    </row>
    <row r="16" spans="1:11" ht="30" customHeight="1" thickBot="1">
      <c r="A16" s="6" t="s">
        <v>34</v>
      </c>
      <c r="B16" s="10">
        <v>12240000</v>
      </c>
      <c r="C16" s="10">
        <v>15540865</v>
      </c>
      <c r="D16" s="10">
        <v>15270506.17</v>
      </c>
      <c r="E16" s="10">
        <v>15270506.17</v>
      </c>
      <c r="F16" s="10">
        <v>15270506.17</v>
      </c>
      <c r="G16" s="10">
        <f>C16-D16</f>
        <v>270358.8300000001</v>
      </c>
      <c r="H16" s="12">
        <f>C16-B16</f>
        <v>3300865</v>
      </c>
      <c r="I16" s="13">
        <f t="shared" si="6"/>
        <v>0.9826033602376701</v>
      </c>
      <c r="J16" s="13">
        <f t="shared" si="6"/>
        <v>1</v>
      </c>
      <c r="K16" s="13">
        <f t="shared" si="6"/>
        <v>1</v>
      </c>
    </row>
    <row r="17" spans="1:11" ht="30" customHeight="1" thickBot="1">
      <c r="A17" s="8" t="s">
        <v>26</v>
      </c>
      <c r="B17" s="10">
        <v>1250275</v>
      </c>
      <c r="C17" s="10">
        <v>1250275</v>
      </c>
      <c r="D17" s="10">
        <v>1096651.41</v>
      </c>
      <c r="E17" s="10">
        <v>352165.44</v>
      </c>
      <c r="F17" s="10">
        <v>344568.52</v>
      </c>
      <c r="G17" s="10">
        <f t="shared" si="0"/>
        <v>153623.59000000008</v>
      </c>
      <c r="H17" s="12">
        <f t="shared" si="1"/>
        <v>0</v>
      </c>
      <c r="I17" s="13">
        <f t="shared" si="2"/>
        <v>0.8771281598048428</v>
      </c>
      <c r="J17" s="13">
        <f t="shared" si="4"/>
        <v>0.3211279690052102</v>
      </c>
      <c r="K17" s="13">
        <f t="shared" si="5"/>
        <v>0.9784279797586044</v>
      </c>
    </row>
    <row r="18" spans="1:11" ht="30" customHeight="1" thickBot="1">
      <c r="A18" s="8" t="s">
        <v>30</v>
      </c>
      <c r="B18" s="10">
        <v>78799575</v>
      </c>
      <c r="C18" s="10">
        <v>78791077</v>
      </c>
      <c r="D18" s="10">
        <v>76777813.44</v>
      </c>
      <c r="E18" s="10">
        <v>66531156.31</v>
      </c>
      <c r="F18" s="10">
        <v>65505789.64</v>
      </c>
      <c r="G18" s="10">
        <f t="shared" si="0"/>
        <v>2013263.5600000024</v>
      </c>
      <c r="H18" s="12">
        <f t="shared" si="1"/>
        <v>-8498</v>
      </c>
      <c r="I18" s="13">
        <f t="shared" si="2"/>
        <v>0.9744480766521315</v>
      </c>
      <c r="J18" s="13">
        <f t="shared" si="4"/>
        <v>0.8665414307740411</v>
      </c>
      <c r="K18" s="13">
        <f t="shared" si="5"/>
        <v>0.9845881730174306</v>
      </c>
    </row>
    <row r="19" spans="1:11" ht="30" customHeight="1" thickBot="1">
      <c r="A19" s="8" t="s">
        <v>37</v>
      </c>
      <c r="B19" s="10">
        <v>907905</v>
      </c>
      <c r="C19" s="10">
        <v>907905</v>
      </c>
      <c r="D19" s="10">
        <v>540874.11</v>
      </c>
      <c r="E19" s="10">
        <v>412336.42000000004</v>
      </c>
      <c r="F19" s="10">
        <v>412336.42000000004</v>
      </c>
      <c r="G19" s="10">
        <f t="shared" si="0"/>
        <v>367030.89</v>
      </c>
      <c r="H19" s="12">
        <f t="shared" si="1"/>
        <v>0</v>
      </c>
      <c r="I19" s="13">
        <f t="shared" si="2"/>
        <v>0.5957386620846895</v>
      </c>
      <c r="J19" s="13">
        <f t="shared" si="4"/>
        <v>0.7623519269576428</v>
      </c>
      <c r="K19" s="13">
        <f t="shared" si="5"/>
        <v>1</v>
      </c>
    </row>
    <row r="20" spans="1:11" ht="30" customHeight="1" thickBot="1">
      <c r="A20" s="6" t="s">
        <v>27</v>
      </c>
      <c r="B20" s="10">
        <v>286277613</v>
      </c>
      <c r="C20" s="10">
        <v>324216102</v>
      </c>
      <c r="D20" s="10">
        <v>319694328.56</v>
      </c>
      <c r="E20" s="10">
        <v>319322417.13</v>
      </c>
      <c r="F20" s="10">
        <v>319315658.33</v>
      </c>
      <c r="G20" s="10">
        <f t="shared" si="0"/>
        <v>4521773.439999998</v>
      </c>
      <c r="H20" s="12">
        <f t="shared" si="1"/>
        <v>37938489</v>
      </c>
      <c r="I20" s="13">
        <f t="shared" si="2"/>
        <v>0.9860532113855345</v>
      </c>
      <c r="J20" s="13">
        <f t="shared" si="4"/>
        <v>0.9988366655371235</v>
      </c>
      <c r="K20" s="13">
        <f t="shared" si="5"/>
        <v>0.999978833931984</v>
      </c>
    </row>
    <row r="21" spans="1:11" ht="30" customHeight="1" thickBot="1">
      <c r="A21" s="6" t="s">
        <v>45</v>
      </c>
      <c r="B21" s="10">
        <v>21600</v>
      </c>
      <c r="C21" s="10">
        <v>21600</v>
      </c>
      <c r="D21" s="10"/>
      <c r="E21" s="10"/>
      <c r="F21" s="10"/>
      <c r="G21" s="10">
        <f>C21-D21</f>
        <v>21600</v>
      </c>
      <c r="H21" s="12">
        <f>C21-B21</f>
        <v>0</v>
      </c>
      <c r="I21" s="13">
        <f>D21/C21</f>
        <v>0</v>
      </c>
      <c r="J21" s="13" t="e">
        <f>E21/D21</f>
        <v>#DIV/0!</v>
      </c>
      <c r="K21" s="13" t="e">
        <f>F21/E21</f>
        <v>#DIV/0!</v>
      </c>
    </row>
    <row r="22" spans="1:11" ht="30" customHeight="1" thickBot="1">
      <c r="A22" s="6" t="s">
        <v>38</v>
      </c>
      <c r="B22" s="10">
        <v>218302</v>
      </c>
      <c r="C22" s="10">
        <v>218302</v>
      </c>
      <c r="D22" s="10">
        <v>173600</v>
      </c>
      <c r="E22" s="10">
        <v>172800</v>
      </c>
      <c r="F22" s="10">
        <v>172800</v>
      </c>
      <c r="G22" s="10">
        <f t="shared" si="0"/>
        <v>44702</v>
      </c>
      <c r="H22" s="12">
        <f t="shared" si="1"/>
        <v>0</v>
      </c>
      <c r="I22" s="13">
        <f t="shared" si="2"/>
        <v>0.7952286282306164</v>
      </c>
      <c r="J22" s="13">
        <f t="shared" si="4"/>
        <v>0.9953917050691244</v>
      </c>
      <c r="K22" s="13">
        <f t="shared" si="5"/>
        <v>1</v>
      </c>
    </row>
    <row r="23" spans="1:11" ht="30" customHeight="1" thickBot="1">
      <c r="A23" s="6" t="s">
        <v>28</v>
      </c>
      <c r="B23" s="10">
        <v>22295960</v>
      </c>
      <c r="C23" s="10">
        <v>22295960</v>
      </c>
      <c r="D23" s="10">
        <v>21719547.47</v>
      </c>
      <c r="E23" s="10">
        <v>19515506.990000002</v>
      </c>
      <c r="F23" s="10">
        <v>19515506.990000002</v>
      </c>
      <c r="G23" s="10">
        <f t="shared" si="0"/>
        <v>576412.5300000012</v>
      </c>
      <c r="H23" s="12">
        <f t="shared" si="1"/>
        <v>0</v>
      </c>
      <c r="I23" s="13">
        <f t="shared" si="2"/>
        <v>0.9741472208418027</v>
      </c>
      <c r="J23" s="13">
        <f t="shared" si="4"/>
        <v>0.8985227255289588</v>
      </c>
      <c r="K23" s="13">
        <f t="shared" si="5"/>
        <v>1</v>
      </c>
    </row>
    <row r="24" spans="1:11" ht="30" customHeight="1" thickBot="1">
      <c r="A24" s="20" t="s">
        <v>4</v>
      </c>
      <c r="B24" s="10">
        <v>1992200</v>
      </c>
      <c r="C24" s="10">
        <v>1992200</v>
      </c>
      <c r="D24" s="10">
        <v>432494.76</v>
      </c>
      <c r="E24" s="10">
        <v>389793.46</v>
      </c>
      <c r="F24" s="10">
        <v>389793.46</v>
      </c>
      <c r="G24" s="10">
        <f>C24-D24</f>
        <v>1559705.24</v>
      </c>
      <c r="H24" s="12">
        <f>C24-B24</f>
        <v>0</v>
      </c>
      <c r="I24" s="13">
        <f t="shared" si="2"/>
        <v>0.21709404678245156</v>
      </c>
      <c r="J24" s="13">
        <f aca="true" t="shared" si="7" ref="J24:K26">E24/D24</f>
        <v>0.9012674743157583</v>
      </c>
      <c r="K24" s="13">
        <f t="shared" si="7"/>
        <v>1</v>
      </c>
    </row>
    <row r="25" spans="1:11" ht="30" customHeight="1" thickBot="1">
      <c r="A25" s="20" t="s">
        <v>35</v>
      </c>
      <c r="B25" s="10">
        <v>29456274</v>
      </c>
      <c r="C25" s="10">
        <v>29456274</v>
      </c>
      <c r="D25" s="10">
        <v>10777937.95</v>
      </c>
      <c r="E25" s="10">
        <v>1228089.86</v>
      </c>
      <c r="F25" s="10">
        <v>1044168.86</v>
      </c>
      <c r="G25" s="10">
        <f>C25-D25</f>
        <v>18678336.05</v>
      </c>
      <c r="H25" s="12">
        <f>C25-B25</f>
        <v>0</v>
      </c>
      <c r="I25" s="13">
        <f t="shared" si="2"/>
        <v>0.3658961737659013</v>
      </c>
      <c r="J25" s="13">
        <f t="shared" si="7"/>
        <v>0.11394478848340375</v>
      </c>
      <c r="K25" s="13">
        <f t="shared" si="7"/>
        <v>0.8502381576540334</v>
      </c>
    </row>
    <row r="26" spans="1:11" ht="13.5" thickBot="1">
      <c r="A26" s="7" t="s">
        <v>13</v>
      </c>
      <c r="B26" s="9">
        <f>SUM(B7:B25)</f>
        <v>685277169</v>
      </c>
      <c r="C26" s="9">
        <f>SUM(C7:C25)</f>
        <v>747386349</v>
      </c>
      <c r="D26" s="9">
        <f>SUM(D7:D25)</f>
        <v>710488231.3900001</v>
      </c>
      <c r="E26" s="9">
        <f>SUM(E7:E25)</f>
        <v>687149536.4900001</v>
      </c>
      <c r="F26" s="9">
        <f>SUM(F7:F25)</f>
        <v>685925893.1</v>
      </c>
      <c r="G26" s="9">
        <f>C26-D26</f>
        <v>36898117.609999895</v>
      </c>
      <c r="H26" s="9">
        <f>C26-B26</f>
        <v>62109180</v>
      </c>
      <c r="I26" s="14">
        <f t="shared" si="2"/>
        <v>0.9506304635355336</v>
      </c>
      <c r="J26" s="14">
        <f t="shared" si="7"/>
        <v>0.9671511872134179</v>
      </c>
      <c r="K26" s="14">
        <f t="shared" si="7"/>
        <v>0.9982192473035046</v>
      </c>
    </row>
    <row r="27" ht="12.75">
      <c r="A27" s="4" t="s">
        <v>41</v>
      </c>
    </row>
  </sheetData>
  <sheetProtection/>
  <mergeCells count="5">
    <mergeCell ref="A4:K4"/>
    <mergeCell ref="A1:K1"/>
    <mergeCell ref="A2:K2"/>
    <mergeCell ref="A3:K3"/>
    <mergeCell ref="J5:K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85.421875" style="0" customWidth="1"/>
    <col min="2" max="2" width="27.28125" style="0" bestFit="1" customWidth="1"/>
    <col min="3" max="4" width="10.8515625" style="0" bestFit="1" customWidth="1"/>
    <col min="5" max="5" width="12.57421875" style="0" bestFit="1" customWidth="1"/>
    <col min="6" max="6" width="11.00390625" style="0" bestFit="1" customWidth="1"/>
    <col min="7" max="7" width="10.8515625" style="0" bestFit="1" customWidth="1"/>
    <col min="8" max="8" width="12.28125" style="0" customWidth="1"/>
    <col min="9" max="9" width="10.8515625" style="0" bestFit="1" customWidth="1"/>
    <col min="10" max="10" width="9.57421875" style="0" customWidth="1"/>
    <col min="12" max="12" width="10.7109375" style="0" customWidth="1"/>
  </cols>
  <sheetData>
    <row r="1" spans="1:13" ht="12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3" ht="12.7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</row>
    <row r="3" spans="1:13" ht="23.2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3"/>
    </row>
    <row r="4" spans="1:13" ht="23.25" customHeight="1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3"/>
    </row>
    <row r="5" spans="1:12" ht="13.5" thickBot="1">
      <c r="A5" s="21"/>
      <c r="B5" s="21"/>
      <c r="C5" s="21"/>
      <c r="D5" s="21"/>
      <c r="E5" s="21"/>
      <c r="F5" s="21"/>
      <c r="G5" s="21"/>
      <c r="H5" s="21"/>
      <c r="I5" s="21"/>
      <c r="J5" s="29" t="s">
        <v>44</v>
      </c>
      <c r="K5" s="29"/>
      <c r="L5" s="29"/>
    </row>
    <row r="6" spans="1:12" ht="39" thickBot="1">
      <c r="A6" s="5" t="s">
        <v>0</v>
      </c>
      <c r="B6" s="5" t="s">
        <v>22</v>
      </c>
      <c r="C6" s="11" t="s">
        <v>5</v>
      </c>
      <c r="D6" s="11" t="s">
        <v>6</v>
      </c>
      <c r="E6" s="11" t="s">
        <v>14</v>
      </c>
      <c r="F6" s="5" t="s">
        <v>7</v>
      </c>
      <c r="G6" s="5" t="s">
        <v>8</v>
      </c>
      <c r="H6" s="11" t="s">
        <v>15</v>
      </c>
      <c r="I6" s="11" t="s">
        <v>10</v>
      </c>
      <c r="J6" s="11" t="s">
        <v>9</v>
      </c>
      <c r="K6" s="11" t="s">
        <v>11</v>
      </c>
      <c r="L6" s="11" t="s">
        <v>12</v>
      </c>
    </row>
    <row r="7" spans="1:12" ht="30" customHeight="1" thickBot="1">
      <c r="A7" s="30" t="s">
        <v>46</v>
      </c>
      <c r="B7" s="10" t="s">
        <v>19</v>
      </c>
      <c r="C7" s="10">
        <v>6008146</v>
      </c>
      <c r="D7" s="10">
        <v>6344060</v>
      </c>
      <c r="E7" s="10"/>
      <c r="F7" s="10"/>
      <c r="G7" s="10"/>
      <c r="H7" s="10">
        <f>D7-E7</f>
        <v>6344060</v>
      </c>
      <c r="I7" s="12">
        <f>D7-C7</f>
        <v>335914</v>
      </c>
      <c r="J7" s="13">
        <f aca="true" t="shared" si="0" ref="J7:L9">E7/D7</f>
        <v>0</v>
      </c>
      <c r="K7" s="13" t="e">
        <f t="shared" si="0"/>
        <v>#DIV/0!</v>
      </c>
      <c r="L7" s="13" t="e">
        <f t="shared" si="0"/>
        <v>#DIV/0!</v>
      </c>
    </row>
    <row r="8" spans="1:12" ht="30" customHeight="1" thickBot="1">
      <c r="A8" s="31"/>
      <c r="B8" s="10" t="s">
        <v>20</v>
      </c>
      <c r="C8" s="10">
        <v>431401</v>
      </c>
      <c r="D8" s="10">
        <v>406401</v>
      </c>
      <c r="E8" s="10"/>
      <c r="F8" s="10"/>
      <c r="G8" s="10"/>
      <c r="H8" s="10">
        <f>D8-E8</f>
        <v>406401</v>
      </c>
      <c r="I8" s="12">
        <f>D8-C8</f>
        <v>-25000</v>
      </c>
      <c r="J8" s="13">
        <f t="shared" si="0"/>
        <v>0</v>
      </c>
      <c r="K8" s="13" t="e">
        <f t="shared" si="0"/>
        <v>#DIV/0!</v>
      </c>
      <c r="L8" s="13" t="e">
        <f t="shared" si="0"/>
        <v>#DIV/0!</v>
      </c>
    </row>
    <row r="9" spans="1:12" ht="26.25" thickBot="1">
      <c r="A9" s="8" t="s">
        <v>1</v>
      </c>
      <c r="B9" s="10" t="s">
        <v>19</v>
      </c>
      <c r="C9" s="10">
        <v>462627</v>
      </c>
      <c r="D9" s="10">
        <v>462627</v>
      </c>
      <c r="E9" s="10"/>
      <c r="F9" s="10"/>
      <c r="G9" s="10"/>
      <c r="H9" s="10">
        <f>D9-E9</f>
        <v>462627</v>
      </c>
      <c r="I9" s="12">
        <f>D9-C9</f>
        <v>0</v>
      </c>
      <c r="J9" s="13">
        <f t="shared" si="0"/>
        <v>0</v>
      </c>
      <c r="K9" s="13" t="e">
        <f t="shared" si="0"/>
        <v>#DIV/0!</v>
      </c>
      <c r="L9" s="13" t="e">
        <f t="shared" si="0"/>
        <v>#DIV/0!</v>
      </c>
    </row>
    <row r="10" spans="1:12" ht="30" customHeight="1" thickBot="1">
      <c r="A10" s="8" t="s">
        <v>36</v>
      </c>
      <c r="B10" s="10" t="s">
        <v>20</v>
      </c>
      <c r="C10" s="10">
        <v>226416</v>
      </c>
      <c r="D10" s="10">
        <v>337187</v>
      </c>
      <c r="E10" s="10">
        <v>243465.4</v>
      </c>
      <c r="F10" s="10">
        <v>239684.98</v>
      </c>
      <c r="G10" s="10">
        <v>239684.98</v>
      </c>
      <c r="H10" s="10">
        <f aca="true" t="shared" si="1" ref="H10:H28">D10-E10</f>
        <v>93721.6</v>
      </c>
      <c r="I10" s="12">
        <f aca="true" t="shared" si="2" ref="I10:I32">D10-C10</f>
        <v>110771</v>
      </c>
      <c r="J10" s="13">
        <f aca="true" t="shared" si="3" ref="J10:J32">E10/D10</f>
        <v>0.722048596179568</v>
      </c>
      <c r="K10" s="13">
        <f aca="true" t="shared" si="4" ref="K10:K32">F10/E10</f>
        <v>0.984472454812881</v>
      </c>
      <c r="L10" s="13">
        <f aca="true" t="shared" si="5" ref="L10:L31">G10/F10</f>
        <v>1</v>
      </c>
    </row>
    <row r="11" spans="1:12" ht="30" customHeight="1" thickBot="1">
      <c r="A11" s="8" t="s">
        <v>39</v>
      </c>
      <c r="B11" s="10" t="s">
        <v>20</v>
      </c>
      <c r="C11" s="10">
        <v>154000</v>
      </c>
      <c r="D11" s="10">
        <v>154000</v>
      </c>
      <c r="E11" s="10">
        <v>128316.28</v>
      </c>
      <c r="F11" s="10">
        <v>125256.28</v>
      </c>
      <c r="G11" s="10">
        <v>125256.28</v>
      </c>
      <c r="H11" s="10">
        <f t="shared" si="1"/>
        <v>25683.72</v>
      </c>
      <c r="I11" s="12">
        <f t="shared" si="2"/>
        <v>0</v>
      </c>
      <c r="J11" s="13">
        <f t="shared" si="3"/>
        <v>0.8332225974025974</v>
      </c>
      <c r="K11" s="13">
        <f t="shared" si="4"/>
        <v>0.976152675249002</v>
      </c>
      <c r="L11" s="13">
        <f t="shared" si="5"/>
        <v>1</v>
      </c>
    </row>
    <row r="12" spans="1:12" ht="30" customHeight="1" thickBot="1">
      <c r="A12" s="8" t="s">
        <v>3</v>
      </c>
      <c r="B12" s="10" t="s">
        <v>19</v>
      </c>
      <c r="C12" s="10">
        <v>177667945</v>
      </c>
      <c r="D12" s="10">
        <v>192425511</v>
      </c>
      <c r="E12" s="10">
        <v>192111202.24</v>
      </c>
      <c r="F12" s="10">
        <v>192111202.24</v>
      </c>
      <c r="G12" s="10">
        <v>192111202.24</v>
      </c>
      <c r="H12" s="10">
        <f>D12-E12</f>
        <v>314308.75999999046</v>
      </c>
      <c r="I12" s="12">
        <f>D12-C12</f>
        <v>14757566</v>
      </c>
      <c r="J12" s="13">
        <f t="shared" si="3"/>
        <v>0.9983665951652326</v>
      </c>
      <c r="K12" s="13">
        <f t="shared" si="4"/>
        <v>1</v>
      </c>
      <c r="L12" s="13">
        <f t="shared" si="5"/>
        <v>1</v>
      </c>
    </row>
    <row r="13" spans="1:12" ht="30" customHeight="1" thickBot="1">
      <c r="A13" s="8" t="s">
        <v>2</v>
      </c>
      <c r="B13" s="10" t="s">
        <v>19</v>
      </c>
      <c r="C13" s="10">
        <v>59405138</v>
      </c>
      <c r="D13" s="10">
        <v>62776567</v>
      </c>
      <c r="E13" s="10">
        <v>61834148.09</v>
      </c>
      <c r="F13" s="10">
        <v>61834148.09</v>
      </c>
      <c r="G13" s="10">
        <v>61834148.09</v>
      </c>
      <c r="H13" s="10">
        <f t="shared" si="1"/>
        <v>942418.9099999964</v>
      </c>
      <c r="I13" s="12">
        <f t="shared" si="2"/>
        <v>3371429</v>
      </c>
      <c r="J13" s="13">
        <f t="shared" si="3"/>
        <v>0.9849877278252569</v>
      </c>
      <c r="K13" s="13">
        <f t="shared" si="4"/>
        <v>1</v>
      </c>
      <c r="L13" s="13">
        <f t="shared" si="5"/>
        <v>1</v>
      </c>
    </row>
    <row r="14" spans="1:12" ht="30" customHeight="1" thickBot="1">
      <c r="A14" s="8" t="s">
        <v>31</v>
      </c>
      <c r="B14" s="10" t="s">
        <v>20</v>
      </c>
      <c r="C14" s="10">
        <v>6081792</v>
      </c>
      <c r="D14" s="10">
        <v>6841387</v>
      </c>
      <c r="E14" s="10">
        <v>6838123.96</v>
      </c>
      <c r="F14" s="10">
        <v>6795251.57</v>
      </c>
      <c r="G14" s="10">
        <v>6795251.57</v>
      </c>
      <c r="H14" s="10">
        <f>D14-E14</f>
        <v>3263.0400000000373</v>
      </c>
      <c r="I14" s="12">
        <f>D14-C14</f>
        <v>759595</v>
      </c>
      <c r="J14" s="13">
        <f t="shared" si="3"/>
        <v>0.9995230440844817</v>
      </c>
      <c r="K14" s="13">
        <f t="shared" si="4"/>
        <v>0.9937303871279924</v>
      </c>
      <c r="L14" s="13">
        <f t="shared" si="5"/>
        <v>1</v>
      </c>
    </row>
    <row r="15" spans="1:12" ht="30" customHeight="1" thickBot="1">
      <c r="A15" s="8" t="s">
        <v>32</v>
      </c>
      <c r="B15" s="10" t="s">
        <v>20</v>
      </c>
      <c r="C15" s="10">
        <v>360000</v>
      </c>
      <c r="D15" s="10">
        <v>1779494</v>
      </c>
      <c r="E15" s="10">
        <v>1767116.75</v>
      </c>
      <c r="F15" s="10">
        <v>1767116.75</v>
      </c>
      <c r="G15" s="10">
        <v>1767116.75</v>
      </c>
      <c r="H15" s="10">
        <f>D15-E15</f>
        <v>12377.25</v>
      </c>
      <c r="I15" s="12">
        <f>D15-C15</f>
        <v>1419494</v>
      </c>
      <c r="J15" s="13">
        <f t="shared" si="3"/>
        <v>0.993044511529682</v>
      </c>
      <c r="K15" s="13">
        <f t="shared" si="4"/>
        <v>1</v>
      </c>
      <c r="L15" s="13">
        <f t="shared" si="5"/>
        <v>1</v>
      </c>
    </row>
    <row r="16" spans="1:12" ht="30" customHeight="1" thickBot="1">
      <c r="A16" s="8" t="s">
        <v>33</v>
      </c>
      <c r="B16" s="10" t="s">
        <v>20</v>
      </c>
      <c r="C16" s="10">
        <v>1020000</v>
      </c>
      <c r="D16" s="10">
        <v>1168555</v>
      </c>
      <c r="E16" s="10">
        <v>1082104.8</v>
      </c>
      <c r="F16" s="10">
        <v>1082104.8</v>
      </c>
      <c r="G16" s="10">
        <v>1082104.8</v>
      </c>
      <c r="H16" s="10">
        <f>D16-E16</f>
        <v>86450.19999999995</v>
      </c>
      <c r="I16" s="12">
        <f>D16-C16</f>
        <v>148555</v>
      </c>
      <c r="J16" s="13">
        <f t="shared" si="3"/>
        <v>0.9260195711797905</v>
      </c>
      <c r="K16" s="13">
        <f t="shared" si="4"/>
        <v>1</v>
      </c>
      <c r="L16" s="13">
        <f t="shared" si="5"/>
        <v>1</v>
      </c>
    </row>
    <row r="17" spans="1:12" ht="30" customHeight="1" thickBot="1">
      <c r="A17" s="8" t="s">
        <v>34</v>
      </c>
      <c r="B17" s="10" t="s">
        <v>20</v>
      </c>
      <c r="C17" s="10">
        <v>12240000</v>
      </c>
      <c r="D17" s="10">
        <v>15540865</v>
      </c>
      <c r="E17" s="10">
        <v>15270506.17</v>
      </c>
      <c r="F17" s="10">
        <v>15270506.17</v>
      </c>
      <c r="G17" s="10">
        <v>15270506.17</v>
      </c>
      <c r="H17" s="10">
        <f>D17-E17</f>
        <v>270358.8300000001</v>
      </c>
      <c r="I17" s="12">
        <f>D17-C17</f>
        <v>3300865</v>
      </c>
      <c r="J17" s="13">
        <f t="shared" si="3"/>
        <v>0.9826033602376701</v>
      </c>
      <c r="K17" s="13">
        <f t="shared" si="4"/>
        <v>1</v>
      </c>
      <c r="L17" s="13">
        <f t="shared" si="5"/>
        <v>1</v>
      </c>
    </row>
    <row r="18" spans="1:12" ht="30" customHeight="1" thickBot="1">
      <c r="A18" s="30" t="s">
        <v>26</v>
      </c>
      <c r="B18" s="10" t="s">
        <v>20</v>
      </c>
      <c r="C18" s="10">
        <v>159075</v>
      </c>
      <c r="D18" s="10">
        <v>159075</v>
      </c>
      <c r="E18" s="10">
        <v>96651.41</v>
      </c>
      <c r="F18" s="10">
        <v>89112.42</v>
      </c>
      <c r="G18" s="10">
        <v>81515.5</v>
      </c>
      <c r="H18" s="10">
        <f t="shared" si="1"/>
        <v>62423.59</v>
      </c>
      <c r="I18" s="12">
        <f t="shared" si="2"/>
        <v>0</v>
      </c>
      <c r="J18" s="13">
        <f t="shared" si="3"/>
        <v>0.6075839069621248</v>
      </c>
      <c r="K18" s="13">
        <f t="shared" si="4"/>
        <v>0.921998137430173</v>
      </c>
      <c r="L18" s="13">
        <f t="shared" si="5"/>
        <v>0.9147490327386463</v>
      </c>
    </row>
    <row r="19" spans="1:12" ht="30" customHeight="1" thickBot="1">
      <c r="A19" s="31"/>
      <c r="B19" s="10" t="s">
        <v>21</v>
      </c>
      <c r="C19" s="10">
        <v>1091200</v>
      </c>
      <c r="D19" s="10">
        <v>1091200</v>
      </c>
      <c r="E19" s="10">
        <v>1000000</v>
      </c>
      <c r="F19" s="10">
        <v>263053.02</v>
      </c>
      <c r="G19" s="10">
        <v>263053.02</v>
      </c>
      <c r="H19" s="10">
        <f t="shared" si="1"/>
        <v>91200</v>
      </c>
      <c r="I19" s="12">
        <f t="shared" si="2"/>
        <v>0</v>
      </c>
      <c r="J19" s="13">
        <f t="shared" si="3"/>
        <v>0.9164222873900293</v>
      </c>
      <c r="K19" s="13">
        <f t="shared" si="4"/>
        <v>0.26305302</v>
      </c>
      <c r="L19" s="13">
        <f t="shared" si="5"/>
        <v>1</v>
      </c>
    </row>
    <row r="20" spans="1:12" ht="30" customHeight="1" thickBot="1">
      <c r="A20" s="30" t="s">
        <v>30</v>
      </c>
      <c r="B20" s="10" t="s">
        <v>20</v>
      </c>
      <c r="C20" s="10">
        <v>73399575</v>
      </c>
      <c r="D20" s="10">
        <v>76491077</v>
      </c>
      <c r="E20" s="10">
        <v>74520999</v>
      </c>
      <c r="F20" s="10">
        <v>66456158.74</v>
      </c>
      <c r="G20" s="10">
        <v>65443992.07</v>
      </c>
      <c r="H20" s="10">
        <f t="shared" si="1"/>
        <v>1970078</v>
      </c>
      <c r="I20" s="12">
        <f t="shared" si="2"/>
        <v>3091502</v>
      </c>
      <c r="J20" s="13">
        <f t="shared" si="3"/>
        <v>0.974244342251842</v>
      </c>
      <c r="K20" s="13">
        <f t="shared" si="4"/>
        <v>0.8917776147901614</v>
      </c>
      <c r="L20" s="13">
        <f t="shared" si="5"/>
        <v>0.9847694075434008</v>
      </c>
    </row>
    <row r="21" spans="1:12" ht="30" customHeight="1" thickBot="1">
      <c r="A21" s="31"/>
      <c r="B21" s="10" t="s">
        <v>21</v>
      </c>
      <c r="C21" s="10">
        <v>5400000</v>
      </c>
      <c r="D21" s="10">
        <v>2300000</v>
      </c>
      <c r="E21" s="10">
        <v>2256814.44</v>
      </c>
      <c r="F21" s="10">
        <v>74997.57</v>
      </c>
      <c r="G21" s="10">
        <v>61797.57</v>
      </c>
      <c r="H21" s="10">
        <f t="shared" si="1"/>
        <v>43185.560000000056</v>
      </c>
      <c r="I21" s="12">
        <f t="shared" si="2"/>
        <v>-3100000</v>
      </c>
      <c r="J21" s="13">
        <f t="shared" si="3"/>
        <v>0.9812236695652173</v>
      </c>
      <c r="K21" s="13">
        <f t="shared" si="4"/>
        <v>0.033231606759836226</v>
      </c>
      <c r="L21" s="13">
        <f t="shared" si="5"/>
        <v>0.8239942974152362</v>
      </c>
    </row>
    <row r="22" spans="1:12" ht="30" customHeight="1" thickBot="1">
      <c r="A22" s="30" t="s">
        <v>37</v>
      </c>
      <c r="B22" s="10" t="s">
        <v>20</v>
      </c>
      <c r="C22" s="10">
        <v>536077</v>
      </c>
      <c r="D22" s="10">
        <v>536077</v>
      </c>
      <c r="E22" s="10">
        <v>393070.15</v>
      </c>
      <c r="F22" s="10">
        <v>370363.46</v>
      </c>
      <c r="G22" s="10">
        <v>370363.46</v>
      </c>
      <c r="H22" s="10">
        <f t="shared" si="1"/>
        <v>143006.84999999998</v>
      </c>
      <c r="I22" s="12">
        <f t="shared" si="2"/>
        <v>0</v>
      </c>
      <c r="J22" s="13">
        <f t="shared" si="3"/>
        <v>0.733234498029201</v>
      </c>
      <c r="K22" s="13">
        <f t="shared" si="4"/>
        <v>0.9422324742797182</v>
      </c>
      <c r="L22" s="13">
        <f t="shared" si="5"/>
        <v>1</v>
      </c>
    </row>
    <row r="23" spans="1:12" ht="30" customHeight="1" thickBot="1">
      <c r="A23" s="31"/>
      <c r="B23" s="10" t="s">
        <v>21</v>
      </c>
      <c r="C23" s="10">
        <v>371828</v>
      </c>
      <c r="D23" s="10">
        <v>371828</v>
      </c>
      <c r="E23" s="10">
        <v>147803.96</v>
      </c>
      <c r="F23" s="10">
        <v>41972.96</v>
      </c>
      <c r="G23" s="10">
        <v>41972.96</v>
      </c>
      <c r="H23" s="10">
        <f t="shared" si="1"/>
        <v>224024.04</v>
      </c>
      <c r="I23" s="12">
        <f t="shared" si="2"/>
        <v>0</v>
      </c>
      <c r="J23" s="13">
        <f t="shared" si="3"/>
        <v>0.39750626633819935</v>
      </c>
      <c r="K23" s="13">
        <f t="shared" si="4"/>
        <v>0.28397723579259987</v>
      </c>
      <c r="L23" s="13">
        <f t="shared" si="5"/>
        <v>1</v>
      </c>
    </row>
    <row r="24" spans="1:12" ht="30" customHeight="1" thickBot="1">
      <c r="A24" s="8" t="s">
        <v>27</v>
      </c>
      <c r="B24" s="10" t="s">
        <v>19</v>
      </c>
      <c r="C24" s="10">
        <v>286277613</v>
      </c>
      <c r="D24" s="10">
        <v>324216102</v>
      </c>
      <c r="E24" s="10">
        <v>319694328.56</v>
      </c>
      <c r="F24" s="10">
        <v>319322417.13</v>
      </c>
      <c r="G24" s="10">
        <v>319315658.33</v>
      </c>
      <c r="H24" s="10">
        <f t="shared" si="1"/>
        <v>4521773.439999998</v>
      </c>
      <c r="I24" s="12">
        <f t="shared" si="2"/>
        <v>37938489</v>
      </c>
      <c r="J24" s="13">
        <f t="shared" si="3"/>
        <v>0.9860532113855345</v>
      </c>
      <c r="K24" s="13">
        <f t="shared" si="4"/>
        <v>0.9988366655371235</v>
      </c>
      <c r="L24" s="13">
        <f t="shared" si="5"/>
        <v>0.999978833931984</v>
      </c>
    </row>
    <row r="25" spans="1:12" ht="30" customHeight="1" thickBot="1">
      <c r="A25" s="8" t="s">
        <v>45</v>
      </c>
      <c r="B25" s="10" t="s">
        <v>20</v>
      </c>
      <c r="C25" s="10">
        <v>21600</v>
      </c>
      <c r="D25" s="10">
        <v>21600</v>
      </c>
      <c r="E25" s="10"/>
      <c r="F25" s="10"/>
      <c r="G25" s="10"/>
      <c r="H25" s="10">
        <f>D25-E25</f>
        <v>21600</v>
      </c>
      <c r="I25" s="12">
        <f>D25-C25</f>
        <v>0</v>
      </c>
      <c r="J25" s="13">
        <f t="shared" si="3"/>
        <v>0</v>
      </c>
      <c r="K25" s="13" t="e">
        <f t="shared" si="4"/>
        <v>#DIV/0!</v>
      </c>
      <c r="L25" s="13" t="e">
        <f t="shared" si="5"/>
        <v>#DIV/0!</v>
      </c>
    </row>
    <row r="26" spans="1:12" ht="30" customHeight="1" thickBot="1">
      <c r="A26" s="8" t="s">
        <v>38</v>
      </c>
      <c r="B26" s="10" t="s">
        <v>20</v>
      </c>
      <c r="C26" s="10">
        <v>218302</v>
      </c>
      <c r="D26" s="10">
        <v>218302</v>
      </c>
      <c r="E26" s="10">
        <v>173600</v>
      </c>
      <c r="F26" s="10">
        <v>172800</v>
      </c>
      <c r="G26" s="10">
        <v>172800</v>
      </c>
      <c r="H26" s="10">
        <f t="shared" si="1"/>
        <v>44702</v>
      </c>
      <c r="I26" s="12">
        <f t="shared" si="2"/>
        <v>0</v>
      </c>
      <c r="J26" s="13">
        <f t="shared" si="3"/>
        <v>0.7952286282306164</v>
      </c>
      <c r="K26" s="13">
        <f t="shared" si="4"/>
        <v>0.9953917050691244</v>
      </c>
      <c r="L26" s="13">
        <f t="shared" si="5"/>
        <v>1</v>
      </c>
    </row>
    <row r="27" spans="1:12" ht="30" customHeight="1" thickBot="1">
      <c r="A27" s="30" t="s">
        <v>28</v>
      </c>
      <c r="B27" s="10" t="s">
        <v>20</v>
      </c>
      <c r="C27" s="10">
        <v>21529754</v>
      </c>
      <c r="D27" s="10">
        <v>21449754</v>
      </c>
      <c r="E27" s="10">
        <v>21295027.7</v>
      </c>
      <c r="F27" s="10">
        <v>19211178.78</v>
      </c>
      <c r="G27" s="10">
        <v>19211178.78</v>
      </c>
      <c r="H27" s="10">
        <f t="shared" si="1"/>
        <v>154726.30000000075</v>
      </c>
      <c r="I27" s="12">
        <f t="shared" si="2"/>
        <v>-80000</v>
      </c>
      <c r="J27" s="13">
        <f t="shared" si="3"/>
        <v>0.9927865699532031</v>
      </c>
      <c r="K27" s="13">
        <f t="shared" si="4"/>
        <v>0.9021438737081334</v>
      </c>
      <c r="L27" s="13">
        <f t="shared" si="5"/>
        <v>1</v>
      </c>
    </row>
    <row r="28" spans="1:12" ht="30" customHeight="1" thickBot="1">
      <c r="A28" s="31"/>
      <c r="B28" s="10" t="s">
        <v>21</v>
      </c>
      <c r="C28" s="10">
        <v>766206</v>
      </c>
      <c r="D28" s="10">
        <v>846206</v>
      </c>
      <c r="E28" s="10">
        <v>424519.77</v>
      </c>
      <c r="F28" s="10">
        <v>304328.21</v>
      </c>
      <c r="G28" s="10">
        <v>304328.21</v>
      </c>
      <c r="H28" s="10">
        <f t="shared" si="1"/>
        <v>421686.23</v>
      </c>
      <c r="I28" s="12">
        <f t="shared" si="2"/>
        <v>80000</v>
      </c>
      <c r="J28" s="13">
        <f t="shared" si="3"/>
        <v>0.5016742613500732</v>
      </c>
      <c r="K28" s="13">
        <f t="shared" si="4"/>
        <v>0.7168764130820103</v>
      </c>
      <c r="L28" s="13">
        <f t="shared" si="5"/>
        <v>1</v>
      </c>
    </row>
    <row r="29" spans="1:12" ht="30" customHeight="1" thickBot="1">
      <c r="A29" s="30" t="s">
        <v>4</v>
      </c>
      <c r="B29" s="10" t="s">
        <v>20</v>
      </c>
      <c r="C29" s="10">
        <v>1852200</v>
      </c>
      <c r="D29" s="10">
        <v>1852200</v>
      </c>
      <c r="E29" s="10">
        <v>432494.76</v>
      </c>
      <c r="F29" s="10">
        <v>389793.46</v>
      </c>
      <c r="G29" s="10">
        <v>389793.46</v>
      </c>
      <c r="H29" s="10">
        <f>D29-E29</f>
        <v>1419705.24</v>
      </c>
      <c r="I29" s="12">
        <f>D29-C29</f>
        <v>0</v>
      </c>
      <c r="J29" s="13">
        <f t="shared" si="3"/>
        <v>0.23350327178490443</v>
      </c>
      <c r="K29" s="13">
        <f t="shared" si="4"/>
        <v>0.9012674743157583</v>
      </c>
      <c r="L29" s="13">
        <f t="shared" si="5"/>
        <v>1</v>
      </c>
    </row>
    <row r="30" spans="1:12" ht="30" customHeight="1" thickBot="1">
      <c r="A30" s="31"/>
      <c r="B30" s="10" t="s">
        <v>21</v>
      </c>
      <c r="C30" s="10">
        <v>140000</v>
      </c>
      <c r="D30" s="10">
        <v>140000</v>
      </c>
      <c r="E30" s="10"/>
      <c r="F30" s="10"/>
      <c r="G30" s="10"/>
      <c r="H30" s="10">
        <f>D30-E30</f>
        <v>140000</v>
      </c>
      <c r="I30" s="12">
        <f>D30-C30</f>
        <v>0</v>
      </c>
      <c r="J30" s="13">
        <f t="shared" si="3"/>
        <v>0</v>
      </c>
      <c r="K30" s="13" t="e">
        <f t="shared" si="4"/>
        <v>#DIV/0!</v>
      </c>
      <c r="L30" s="13" t="e">
        <f t="shared" si="5"/>
        <v>#DIV/0!</v>
      </c>
    </row>
    <row r="31" spans="1:12" ht="30" customHeight="1" thickBot="1">
      <c r="A31" s="19" t="s">
        <v>35</v>
      </c>
      <c r="B31" s="10" t="s">
        <v>21</v>
      </c>
      <c r="C31" s="10">
        <v>29456274</v>
      </c>
      <c r="D31" s="10">
        <v>29456274</v>
      </c>
      <c r="E31" s="10">
        <v>10777937.95</v>
      </c>
      <c r="F31" s="10">
        <v>1228089.86</v>
      </c>
      <c r="G31" s="10">
        <v>1044168.86</v>
      </c>
      <c r="H31" s="10">
        <f>D31-E31</f>
        <v>18678336.05</v>
      </c>
      <c r="I31" s="12">
        <f>D31-C31</f>
        <v>0</v>
      </c>
      <c r="J31" s="13">
        <f t="shared" si="3"/>
        <v>0.3658961737659013</v>
      </c>
      <c r="K31" s="13">
        <f t="shared" si="4"/>
        <v>0.11394478848340375</v>
      </c>
      <c r="L31" s="13">
        <f t="shared" si="5"/>
        <v>0.8502381576540334</v>
      </c>
    </row>
    <row r="32" spans="1:12" ht="30" customHeight="1" thickBot="1">
      <c r="A32" s="27" t="s">
        <v>13</v>
      </c>
      <c r="B32" s="28"/>
      <c r="C32" s="17">
        <f>SUM(C7:C31)</f>
        <v>685277169</v>
      </c>
      <c r="D32" s="17">
        <f>SUM(D7:D31)</f>
        <v>747386349</v>
      </c>
      <c r="E32" s="17">
        <f>SUM(E7:E31)</f>
        <v>710488231.3900001</v>
      </c>
      <c r="F32" s="17">
        <f>SUM(F7:F31)</f>
        <v>687149536.49</v>
      </c>
      <c r="G32" s="17">
        <f>SUM(G7:G31)</f>
        <v>685925893.1</v>
      </c>
      <c r="H32" s="17">
        <f>D32-E32</f>
        <v>36898117.609999895</v>
      </c>
      <c r="I32" s="17">
        <f t="shared" si="2"/>
        <v>62109180</v>
      </c>
      <c r="J32" s="18">
        <f t="shared" si="3"/>
        <v>0.9506304635355336</v>
      </c>
      <c r="K32" s="18">
        <f t="shared" si="4"/>
        <v>0.9671511872134176</v>
      </c>
      <c r="L32" s="18">
        <f>G32/F32</f>
        <v>0.9982192473035049</v>
      </c>
    </row>
    <row r="33" spans="1:11" ht="13.5" thickBot="1">
      <c r="A33" s="4" t="s">
        <v>41</v>
      </c>
      <c r="K33" s="13"/>
    </row>
  </sheetData>
  <sheetProtection/>
  <mergeCells count="12">
    <mergeCell ref="A1:L1"/>
    <mergeCell ref="A2:L2"/>
    <mergeCell ref="A3:L3"/>
    <mergeCell ref="A4:L4"/>
    <mergeCell ref="A32:B32"/>
    <mergeCell ref="J5:L5"/>
    <mergeCell ref="A18:A19"/>
    <mergeCell ref="A20:A21"/>
    <mergeCell ref="A22:A23"/>
    <mergeCell ref="A27:A28"/>
    <mergeCell ref="A29:A30"/>
    <mergeCell ref="A7:A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8.140625" style="16" customWidth="1"/>
    <col min="2" max="3" width="10.8515625" style="0" bestFit="1" customWidth="1"/>
    <col min="4" max="4" width="12.57421875" style="0" bestFit="1" customWidth="1"/>
    <col min="5" max="5" width="11.00390625" style="0" bestFit="1" customWidth="1"/>
    <col min="6" max="6" width="10.8515625" style="0" bestFit="1" customWidth="1"/>
    <col min="7" max="7" width="11.57421875" style="0" bestFit="1" customWidth="1"/>
    <col min="8" max="8" width="10.8515625" style="0" bestFit="1" customWidth="1"/>
    <col min="9" max="9" width="9.57421875" style="0" customWidth="1"/>
    <col min="11" max="11" width="10.7109375" style="0" customWidth="1"/>
  </cols>
  <sheetData>
    <row r="1" spans="1:12" ht="12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12.7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ht="23.2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1:12" ht="23.25" customHeight="1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1:12" ht="13.5" thickBot="1">
      <c r="A5" s="21"/>
      <c r="B5" s="21"/>
      <c r="C5" s="21"/>
      <c r="D5" s="21"/>
      <c r="E5" s="21"/>
      <c r="F5" s="21"/>
      <c r="G5" s="21"/>
      <c r="H5" s="21"/>
      <c r="I5" s="21"/>
      <c r="J5" s="26" t="s">
        <v>44</v>
      </c>
      <c r="K5" s="26"/>
      <c r="L5" s="3"/>
    </row>
    <row r="6" spans="1:11" ht="39" thickBot="1">
      <c r="A6" s="15" t="s">
        <v>29</v>
      </c>
      <c r="B6" s="11" t="s">
        <v>5</v>
      </c>
      <c r="C6" s="11" t="s">
        <v>6</v>
      </c>
      <c r="D6" s="11" t="s">
        <v>14</v>
      </c>
      <c r="E6" s="5" t="s">
        <v>7</v>
      </c>
      <c r="F6" s="5" t="s">
        <v>8</v>
      </c>
      <c r="G6" s="11" t="s">
        <v>15</v>
      </c>
      <c r="H6" s="11" t="s">
        <v>10</v>
      </c>
      <c r="I6" s="11" t="s">
        <v>9</v>
      </c>
      <c r="J6" s="11" t="s">
        <v>11</v>
      </c>
      <c r="K6" s="11" t="s">
        <v>12</v>
      </c>
    </row>
    <row r="7" spans="1:11" ht="30" customHeight="1" thickBot="1">
      <c r="A7" s="8" t="s">
        <v>23</v>
      </c>
      <c r="B7" s="10">
        <v>97849353</v>
      </c>
      <c r="C7" s="10">
        <v>233674404</v>
      </c>
      <c r="D7" s="10">
        <v>214016695.69</v>
      </c>
      <c r="E7" s="10">
        <v>211469877.48</v>
      </c>
      <c r="F7" s="10">
        <v>211469877.48</v>
      </c>
      <c r="G7" s="10">
        <f aca="true" t="shared" si="0" ref="G7:G15">C7-D7</f>
        <v>19657708.310000002</v>
      </c>
      <c r="H7" s="12">
        <f aca="true" t="shared" si="1" ref="H7:H15">C7-B7</f>
        <v>135825051</v>
      </c>
      <c r="I7" s="13">
        <f>D7/C7</f>
        <v>0.9158756458837486</v>
      </c>
      <c r="J7" s="13">
        <f>E7/D7</f>
        <v>0.9880999087394142</v>
      </c>
      <c r="K7" s="13">
        <f>F7/E7</f>
        <v>1</v>
      </c>
    </row>
    <row r="8" spans="1:11" ht="30" customHeight="1" thickBot="1">
      <c r="A8" s="8" t="s">
        <v>24</v>
      </c>
      <c r="B8" s="10">
        <v>408306672</v>
      </c>
      <c r="C8" s="10">
        <v>411607537</v>
      </c>
      <c r="D8" s="10">
        <v>394626769.29</v>
      </c>
      <c r="E8" s="10">
        <v>373942845.96</v>
      </c>
      <c r="F8" s="10">
        <v>372719202.57</v>
      </c>
      <c r="G8" s="10">
        <f t="shared" si="0"/>
        <v>16980767.70999998</v>
      </c>
      <c r="H8" s="12">
        <f t="shared" si="1"/>
        <v>3300865</v>
      </c>
      <c r="I8" s="13">
        <f aca="true" t="shared" si="2" ref="I8:I15">D8/C8</f>
        <v>0.958745245935572</v>
      </c>
      <c r="J8" s="13">
        <f aca="true" t="shared" si="3" ref="J8:K13">E8/D8</f>
        <v>0.9475861118919684</v>
      </c>
      <c r="K8" s="13">
        <f t="shared" si="3"/>
        <v>0.996727726166659</v>
      </c>
    </row>
    <row r="9" spans="1:11" ht="30" customHeight="1" thickBot="1">
      <c r="A9" s="8" t="s">
        <v>47</v>
      </c>
      <c r="B9" s="10">
        <v>0</v>
      </c>
      <c r="C9" s="10">
        <v>3600000</v>
      </c>
      <c r="D9" s="10">
        <v>3589265.26</v>
      </c>
      <c r="E9" s="10">
        <v>3589265.26</v>
      </c>
      <c r="F9" s="10">
        <v>3589265.26</v>
      </c>
      <c r="G9" s="10">
        <f t="shared" si="0"/>
        <v>10734.740000000224</v>
      </c>
      <c r="H9" s="12">
        <f t="shared" si="1"/>
        <v>3600000</v>
      </c>
      <c r="I9" s="13">
        <f t="shared" si="2"/>
        <v>0.9970181277777778</v>
      </c>
      <c r="J9" s="13">
        <f t="shared" si="3"/>
        <v>1</v>
      </c>
      <c r="K9" s="13">
        <f t="shared" si="3"/>
        <v>1</v>
      </c>
    </row>
    <row r="10" spans="1:11" ht="30" customHeight="1" thickBot="1">
      <c r="A10" s="8" t="s">
        <v>50</v>
      </c>
      <c r="B10" s="10">
        <v>37154462</v>
      </c>
      <c r="C10" s="10">
        <v>37154462</v>
      </c>
      <c r="D10" s="10">
        <v>37145989.96</v>
      </c>
      <c r="E10" s="10">
        <v>37145989.96</v>
      </c>
      <c r="F10" s="10">
        <v>37145989.96</v>
      </c>
      <c r="G10" s="10">
        <f t="shared" si="0"/>
        <v>8472.039999999106</v>
      </c>
      <c r="H10" s="12">
        <f t="shared" si="1"/>
        <v>0</v>
      </c>
      <c r="I10" s="13">
        <f t="shared" si="2"/>
        <v>0.9997719778582718</v>
      </c>
      <c r="J10" s="13">
        <f t="shared" si="3"/>
        <v>1</v>
      </c>
      <c r="K10" s="13">
        <f t="shared" si="3"/>
        <v>1</v>
      </c>
    </row>
    <row r="11" spans="1:11" ht="30" customHeight="1" thickBot="1">
      <c r="A11" s="8" t="s">
        <v>48</v>
      </c>
      <c r="B11" s="10"/>
      <c r="C11" s="22">
        <v>37480</v>
      </c>
      <c r="D11" s="10"/>
      <c r="E11" s="10"/>
      <c r="F11" s="10"/>
      <c r="G11" s="10">
        <f t="shared" si="0"/>
        <v>37480</v>
      </c>
      <c r="H11" s="12">
        <f t="shared" si="1"/>
        <v>37480</v>
      </c>
      <c r="I11" s="13">
        <f t="shared" si="2"/>
        <v>0</v>
      </c>
      <c r="J11" s="13" t="e">
        <f t="shared" si="3"/>
        <v>#DIV/0!</v>
      </c>
      <c r="K11" s="13" t="e">
        <f t="shared" si="3"/>
        <v>#DIV/0!</v>
      </c>
    </row>
    <row r="12" spans="1:11" ht="30" customHeight="1" thickBot="1">
      <c r="A12" s="8" t="s">
        <v>49</v>
      </c>
      <c r="B12" s="10">
        <v>59867765</v>
      </c>
      <c r="C12" s="10">
        <v>59867765</v>
      </c>
      <c r="D12" s="10">
        <v>59843401.83</v>
      </c>
      <c r="E12" s="10">
        <v>59843401.83</v>
      </c>
      <c r="F12" s="10">
        <v>59843401.83</v>
      </c>
      <c r="G12" s="10">
        <f t="shared" si="0"/>
        <v>24363.170000001788</v>
      </c>
      <c r="H12" s="12">
        <f t="shared" si="1"/>
        <v>0</v>
      </c>
      <c r="I12" s="13">
        <f t="shared" si="2"/>
        <v>0.9995930502834037</v>
      </c>
      <c r="J12" s="13">
        <f t="shared" si="3"/>
        <v>1</v>
      </c>
      <c r="K12" s="13">
        <f t="shared" si="3"/>
        <v>1</v>
      </c>
    </row>
    <row r="13" spans="1:11" ht="30" customHeight="1" thickBot="1">
      <c r="A13" s="8" t="s">
        <v>25</v>
      </c>
      <c r="B13" s="10">
        <v>1453199</v>
      </c>
      <c r="C13" s="10">
        <v>1444701</v>
      </c>
      <c r="D13" s="10">
        <v>1349116.54</v>
      </c>
      <c r="E13" s="10">
        <v>1225043.44</v>
      </c>
      <c r="F13" s="10">
        <v>1225043.44</v>
      </c>
      <c r="G13" s="10">
        <f t="shared" si="0"/>
        <v>95584.45999999996</v>
      </c>
      <c r="H13" s="12">
        <f t="shared" si="1"/>
        <v>-8498</v>
      </c>
      <c r="I13" s="13">
        <f t="shared" si="2"/>
        <v>0.9338378944847412</v>
      </c>
      <c r="J13" s="13">
        <f t="shared" si="3"/>
        <v>0.9080338159667065</v>
      </c>
      <c r="K13" s="13">
        <f t="shared" si="3"/>
        <v>1</v>
      </c>
    </row>
    <row r="14" spans="1:11" ht="30" customHeight="1" thickBot="1">
      <c r="A14" s="8" t="s">
        <v>51</v>
      </c>
      <c r="B14" s="10">
        <v>80645718</v>
      </c>
      <c r="C14" s="10"/>
      <c r="D14" s="10"/>
      <c r="E14" s="10"/>
      <c r="F14" s="10"/>
      <c r="G14" s="10">
        <f t="shared" si="0"/>
        <v>0</v>
      </c>
      <c r="H14" s="12">
        <f t="shared" si="1"/>
        <v>-80645718</v>
      </c>
      <c r="I14" s="13" t="e">
        <f t="shared" si="2"/>
        <v>#DIV/0!</v>
      </c>
      <c r="J14" s="13">
        <v>0</v>
      </c>
      <c r="K14" s="13">
        <v>0</v>
      </c>
    </row>
    <row r="15" spans="1:11" ht="30" customHeight="1" thickBot="1">
      <c r="A15" s="7" t="s">
        <v>13</v>
      </c>
      <c r="B15" s="9">
        <f>SUM(B7:B14)</f>
        <v>685277169</v>
      </c>
      <c r="C15" s="9">
        <f>SUM(C7:C14)</f>
        <v>747386349</v>
      </c>
      <c r="D15" s="9">
        <f>SUM(D7:D14)</f>
        <v>710571238.57</v>
      </c>
      <c r="E15" s="9">
        <f>SUM(E7:E14)</f>
        <v>687216423.9300001</v>
      </c>
      <c r="F15" s="9">
        <f>SUM(F7:F14)</f>
        <v>685992780.5400001</v>
      </c>
      <c r="G15" s="9">
        <f t="shared" si="0"/>
        <v>36815110.42999995</v>
      </c>
      <c r="H15" s="9">
        <f t="shared" si="1"/>
        <v>62109180</v>
      </c>
      <c r="I15" s="14">
        <f t="shared" si="2"/>
        <v>0.950741526816407</v>
      </c>
      <c r="J15" s="14">
        <f>E15/D15</f>
        <v>0.9671323389235389</v>
      </c>
      <c r="K15" s="14">
        <f>F15/E15</f>
        <v>0.9982194206258891</v>
      </c>
    </row>
    <row r="16" ht="12.75">
      <c r="A16" s="4" t="s">
        <v>41</v>
      </c>
    </row>
  </sheetData>
  <sheetProtection/>
  <mergeCells count="5">
    <mergeCell ref="A1:K1"/>
    <mergeCell ref="A2:K2"/>
    <mergeCell ref="A3:K3"/>
    <mergeCell ref="A4:K4"/>
    <mergeCell ref="J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Emílio dos Santos Filho</dc:creator>
  <cp:keywords/>
  <dc:description/>
  <cp:lastModifiedBy>Marcos Jose de Lima Cruz</cp:lastModifiedBy>
  <cp:lastPrinted>2017-06-27T19:38:47Z</cp:lastPrinted>
  <dcterms:created xsi:type="dcterms:W3CDTF">2017-06-27T15:31:58Z</dcterms:created>
  <dcterms:modified xsi:type="dcterms:W3CDTF">2018-02-23T19:54:00Z</dcterms:modified>
  <cp:category/>
  <cp:version/>
  <cp:contentType/>
  <cp:contentStatus/>
</cp:coreProperties>
</file>